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_Gruppe_Produktmanagement\_K-Team_Giro u. Payment\IF-Corona\"/>
    </mc:Choice>
  </mc:AlternateContent>
  <bookViews>
    <workbookView xWindow="0" yWindow="5805" windowWidth="11535" windowHeight="5985"/>
  </bookViews>
  <sheets>
    <sheet name="Liquiditätsplan" sheetId="2" r:id="rId1"/>
    <sheet name="Fragen und Hinweise" sheetId="3" r:id="rId2"/>
    <sheet name="FAQ-Liste" sheetId="5" state="hidden" r:id="rId3"/>
    <sheet name="Versionsverlauf" sheetId="4" state="hidden" r:id="rId4"/>
    <sheet name="KK-Bedarf" sheetId="1" state="hidden" r:id="rId5"/>
  </sheets>
  <definedNames>
    <definedName name="_xlnm.Print_Area" localSheetId="4">'KK-Bedarf'!$A$1:$S$37</definedName>
    <definedName name="_xlnm.Print_Area" localSheetId="0">Liquiditätsplan!$A$1:$O$49</definedName>
    <definedName name="Personalkosten">Liquiditätsplan!$B$16</definedName>
    <definedName name="Testfeld">Liquiditätsplan!$U$43</definedName>
  </definedNames>
  <calcPr calcId="162913" iterateDelta="1E-4"/>
</workbook>
</file>

<file path=xl/calcChain.xml><?xml version="1.0" encoding="utf-8"?>
<calcChain xmlns="http://schemas.openxmlformats.org/spreadsheetml/2006/main">
  <c r="F77" i="2" l="1"/>
  <c r="G77" i="2" s="1"/>
  <c r="F78" i="2"/>
  <c r="G78" i="2" s="1"/>
  <c r="F79" i="2"/>
  <c r="G79" i="2" s="1"/>
  <c r="F80" i="2"/>
  <c r="G80" i="2" s="1"/>
  <c r="F81" i="2"/>
  <c r="G81" i="2" s="1"/>
  <c r="F63" i="2"/>
  <c r="G63" i="2" s="1"/>
  <c r="F64" i="2"/>
  <c r="G64" i="2" s="1"/>
  <c r="F65" i="2"/>
  <c r="G65" i="2" s="1"/>
  <c r="F66" i="2"/>
  <c r="G66" i="2" s="1"/>
  <c r="F67" i="2"/>
  <c r="G67" i="2" s="1"/>
  <c r="F16" i="2" l="1"/>
  <c r="G16" i="2"/>
  <c r="H16" i="2"/>
  <c r="B41" i="2" l="1"/>
  <c r="D33" i="2" l="1"/>
  <c r="I33" i="2"/>
  <c r="E99" i="2" l="1"/>
  <c r="B100" i="2"/>
  <c r="C33" i="2" l="1"/>
  <c r="D90" i="2" l="1"/>
  <c r="E90" i="2"/>
  <c r="F90" i="2"/>
  <c r="G90" i="2"/>
  <c r="H90" i="2"/>
  <c r="I90" i="2"/>
  <c r="J90" i="2"/>
  <c r="K90" i="2"/>
  <c r="L90" i="2"/>
  <c r="M90" i="2"/>
  <c r="N90" i="2"/>
  <c r="C90" i="2"/>
  <c r="C28" i="2" l="1"/>
  <c r="D28" i="2"/>
  <c r="D34" i="2" l="1"/>
  <c r="E34" i="2"/>
  <c r="F34" i="2"/>
  <c r="G34" i="2"/>
  <c r="H34" i="2"/>
  <c r="I34" i="2"/>
  <c r="J34" i="2"/>
  <c r="K34" i="2"/>
  <c r="L34" i="2"/>
  <c r="M34" i="2"/>
  <c r="N34" i="2"/>
  <c r="C34" i="2"/>
  <c r="E33" i="2"/>
  <c r="F33" i="2"/>
  <c r="G33" i="2"/>
  <c r="H33" i="2"/>
  <c r="J33" i="2"/>
  <c r="K33" i="2"/>
  <c r="L33" i="2"/>
  <c r="M33" i="2"/>
  <c r="N33" i="2"/>
  <c r="N10" i="2"/>
  <c r="C10" i="2"/>
  <c r="C12" i="2" s="1"/>
  <c r="D10" i="2"/>
  <c r="E10" i="2"/>
  <c r="F10" i="2"/>
  <c r="G10" i="2"/>
  <c r="H10" i="2"/>
  <c r="I10" i="2"/>
  <c r="J10" i="2"/>
  <c r="K10" i="2"/>
  <c r="L10" i="2"/>
  <c r="M10" i="2"/>
  <c r="F60" i="2"/>
  <c r="G60" i="2" s="1"/>
  <c r="E84" i="2"/>
  <c r="O34" i="2" l="1"/>
  <c r="O35" i="2"/>
  <c r="O33" i="2"/>
  <c r="E98" i="2"/>
  <c r="E97" i="2"/>
  <c r="C97" i="2"/>
  <c r="D25" i="2"/>
  <c r="E25" i="2"/>
  <c r="F25" i="2"/>
  <c r="G25" i="2"/>
  <c r="H25" i="2"/>
  <c r="I25" i="2"/>
  <c r="J25" i="2"/>
  <c r="K25" i="2"/>
  <c r="L25" i="2"/>
  <c r="M25" i="2"/>
  <c r="N25" i="2"/>
  <c r="C25" i="2"/>
  <c r="C99" i="2"/>
  <c r="C98" i="2"/>
  <c r="C16" i="2"/>
  <c r="D29" i="2"/>
  <c r="E29" i="2"/>
  <c r="F29" i="2"/>
  <c r="G29" i="2"/>
  <c r="H29" i="2"/>
  <c r="I29" i="2"/>
  <c r="J29" i="2"/>
  <c r="K29" i="2"/>
  <c r="L29" i="2"/>
  <c r="M29" i="2"/>
  <c r="N29" i="2"/>
  <c r="C29" i="2"/>
  <c r="D30" i="2"/>
  <c r="E30" i="2"/>
  <c r="F30" i="2"/>
  <c r="G30" i="2"/>
  <c r="H30" i="2"/>
  <c r="I30" i="2"/>
  <c r="J30" i="2"/>
  <c r="K30" i="2"/>
  <c r="L30" i="2"/>
  <c r="M30" i="2"/>
  <c r="N30" i="2"/>
  <c r="C30" i="2"/>
  <c r="E28" i="2"/>
  <c r="F28" i="2"/>
  <c r="G28" i="2"/>
  <c r="H28" i="2"/>
  <c r="I28" i="2"/>
  <c r="J28" i="2"/>
  <c r="K28" i="2"/>
  <c r="L28" i="2"/>
  <c r="M28" i="2"/>
  <c r="N28" i="2"/>
  <c r="D18" i="2"/>
  <c r="E18" i="2"/>
  <c r="F18" i="2"/>
  <c r="G18" i="2"/>
  <c r="H18" i="2"/>
  <c r="I18" i="2"/>
  <c r="J18" i="2"/>
  <c r="K18" i="2"/>
  <c r="L18" i="2"/>
  <c r="M18" i="2"/>
  <c r="N18" i="2"/>
  <c r="C18" i="2"/>
  <c r="N17" i="2"/>
  <c r="D17" i="2"/>
  <c r="E17" i="2"/>
  <c r="F17" i="2"/>
  <c r="G17" i="2"/>
  <c r="H17" i="2"/>
  <c r="I17" i="2"/>
  <c r="J17" i="2"/>
  <c r="K17" i="2"/>
  <c r="L17" i="2"/>
  <c r="M17" i="2"/>
  <c r="C17" i="2"/>
  <c r="D16" i="2"/>
  <c r="E16" i="2"/>
  <c r="I16" i="2"/>
  <c r="J16" i="2"/>
  <c r="K16" i="2"/>
  <c r="L16" i="2"/>
  <c r="M16" i="2"/>
  <c r="N16" i="2"/>
  <c r="D40" i="2"/>
  <c r="E40" i="2"/>
  <c r="F40" i="2"/>
  <c r="G40" i="2"/>
  <c r="H40" i="2"/>
  <c r="I40" i="2"/>
  <c r="J40" i="2"/>
  <c r="K40" i="2"/>
  <c r="L40" i="2"/>
  <c r="M40" i="2"/>
  <c r="N40" i="2"/>
  <c r="C40" i="2"/>
  <c r="F73" i="2"/>
  <c r="G73" i="2" s="1"/>
  <c r="F74" i="2"/>
  <c r="G74" i="2" s="1"/>
  <c r="F75" i="2"/>
  <c r="G75" i="2"/>
  <c r="F76" i="2"/>
  <c r="G76" i="2" s="1"/>
  <c r="F72" i="2"/>
  <c r="G72" i="2" s="1"/>
  <c r="F62" i="2"/>
  <c r="G62" i="2" s="1"/>
  <c r="F58" i="2"/>
  <c r="G58" i="2" s="1"/>
  <c r="F59" i="2"/>
  <c r="G59" i="2" s="1"/>
  <c r="F61" i="2"/>
  <c r="G61" i="2" s="1"/>
  <c r="O30" i="2" l="1"/>
  <c r="E100" i="2"/>
  <c r="O28" i="2"/>
  <c r="O29" i="2"/>
  <c r="E31" i="2"/>
  <c r="M31" i="2"/>
  <c r="G82" i="2"/>
  <c r="G24" i="2" s="1"/>
  <c r="C31" i="2"/>
  <c r="N31" i="2"/>
  <c r="F31" i="2"/>
  <c r="L31" i="2"/>
  <c r="I31" i="2"/>
  <c r="K31" i="2"/>
  <c r="H31" i="2"/>
  <c r="F82" i="2"/>
  <c r="C23" i="2" s="1"/>
  <c r="D31" i="2"/>
  <c r="G31" i="2"/>
  <c r="J31" i="2"/>
  <c r="F57" i="2"/>
  <c r="D12" i="2"/>
  <c r="E12" i="2"/>
  <c r="F12" i="2"/>
  <c r="G12" i="2"/>
  <c r="H12" i="2"/>
  <c r="I12" i="2"/>
  <c r="J12" i="2"/>
  <c r="K12" i="2"/>
  <c r="L12" i="2"/>
  <c r="M12" i="2"/>
  <c r="N12" i="2"/>
  <c r="F68" i="2" l="1"/>
  <c r="C21" i="2" s="1"/>
  <c r="I24" i="2"/>
  <c r="N24" i="2"/>
  <c r="F24" i="2"/>
  <c r="M24" i="2"/>
  <c r="J24" i="2"/>
  <c r="E24" i="2"/>
  <c r="C24" i="2"/>
  <c r="D24" i="2"/>
  <c r="O31" i="2"/>
  <c r="H24" i="2"/>
  <c r="L24" i="2"/>
  <c r="K24" i="2"/>
  <c r="O12" i="2"/>
  <c r="H23" i="2"/>
  <c r="I23" i="2"/>
  <c r="M23" i="2"/>
  <c r="J23" i="2"/>
  <c r="N23" i="2"/>
  <c r="K23" i="2"/>
  <c r="L23" i="2"/>
  <c r="E23" i="2"/>
  <c r="G23" i="2"/>
  <c r="D23" i="2"/>
  <c r="F23" i="2"/>
  <c r="G57" i="2"/>
  <c r="R15" i="1"/>
  <c r="I24" i="1" s="1"/>
  <c r="S11" i="1"/>
  <c r="S2" i="1"/>
  <c r="S9" i="1"/>
  <c r="S10" i="1"/>
  <c r="S12" i="1"/>
  <c r="S13" i="1"/>
  <c r="I9" i="1"/>
  <c r="I8" i="1"/>
  <c r="I7" i="1"/>
  <c r="H9" i="1"/>
  <c r="H8" i="1"/>
  <c r="H7" i="1"/>
  <c r="O5" i="1"/>
  <c r="K14" i="1"/>
  <c r="J14" i="1"/>
  <c r="K13" i="1"/>
  <c r="J13" i="1"/>
  <c r="I13" i="1"/>
  <c r="H13" i="1"/>
  <c r="K11" i="1"/>
  <c r="K16" i="1" s="1"/>
  <c r="K17" i="1"/>
  <c r="K10" i="1"/>
  <c r="K18" i="1"/>
  <c r="K20" i="1"/>
  <c r="K24" i="1"/>
  <c r="K25" i="1"/>
  <c r="J11" i="1"/>
  <c r="J16" i="1" s="1"/>
  <c r="J17" i="1"/>
  <c r="J10" i="1"/>
  <c r="J18" i="1" s="1"/>
  <c r="J24" i="1"/>
  <c r="J25" i="1"/>
  <c r="I22" i="1"/>
  <c r="H22" i="1"/>
  <c r="S28" i="1"/>
  <c r="F21" i="2" l="1"/>
  <c r="K21" i="2"/>
  <c r="L21" i="2"/>
  <c r="H21" i="2"/>
  <c r="E21" i="2"/>
  <c r="J21" i="2"/>
  <c r="N21" i="2"/>
  <c r="D21" i="2"/>
  <c r="M21" i="2"/>
  <c r="F84" i="2"/>
  <c r="I21" i="2"/>
  <c r="G68" i="2"/>
  <c r="G84" i="2" s="1"/>
  <c r="G86" i="2" s="1"/>
  <c r="G21" i="2"/>
  <c r="F86" i="2"/>
  <c r="H24" i="1"/>
  <c r="S15" i="1"/>
  <c r="H25" i="1"/>
  <c r="I25" i="1"/>
  <c r="I27" i="1" s="1"/>
  <c r="I31" i="1" s="1"/>
  <c r="J19" i="1"/>
  <c r="J20" i="1"/>
  <c r="J22" i="1" s="1"/>
  <c r="J27" i="1" s="1"/>
  <c r="J31" i="1" s="1"/>
  <c r="K19" i="1"/>
  <c r="K22" i="1" s="1"/>
  <c r="K27" i="1" s="1"/>
  <c r="K31" i="1" s="1"/>
  <c r="M22" i="2" l="1"/>
  <c r="M26" i="2" s="1"/>
  <c r="M32" i="2" s="1"/>
  <c r="M37" i="2" s="1"/>
  <c r="L22" i="2"/>
  <c r="L26" i="2" s="1"/>
  <c r="L32" i="2" s="1"/>
  <c r="L37" i="2" s="1"/>
  <c r="I22" i="2"/>
  <c r="F22" i="2"/>
  <c r="F26" i="2" s="1"/>
  <c r="D22" i="2"/>
  <c r="D26" i="2" s="1"/>
  <c r="G22" i="2"/>
  <c r="G26" i="2" s="1"/>
  <c r="G32" i="2" s="1"/>
  <c r="G37" i="2" s="1"/>
  <c r="E22" i="2"/>
  <c r="E26" i="2" s="1"/>
  <c r="E32" i="2" s="1"/>
  <c r="E37" i="2" s="1"/>
  <c r="C22" i="2"/>
  <c r="C26" i="2" s="1"/>
  <c r="C32" i="2" s="1"/>
  <c r="C37" i="2" s="1"/>
  <c r="J22" i="2"/>
  <c r="J26" i="2" s="1"/>
  <c r="J32" i="2" s="1"/>
  <c r="J37" i="2" s="1"/>
  <c r="N22" i="2"/>
  <c r="N26" i="2" s="1"/>
  <c r="N32" i="2" s="1"/>
  <c r="N37" i="2" s="1"/>
  <c r="K22" i="2"/>
  <c r="K26" i="2" s="1"/>
  <c r="K32" i="2" s="1"/>
  <c r="K37" i="2" s="1"/>
  <c r="H22" i="2"/>
  <c r="H26" i="2" s="1"/>
  <c r="H32" i="2" s="1"/>
  <c r="H37" i="2" s="1"/>
  <c r="F32" i="2"/>
  <c r="F37" i="2" s="1"/>
  <c r="D32" i="2"/>
  <c r="D37" i="2" s="1"/>
  <c r="I26" i="2"/>
  <c r="I32" i="2" s="1"/>
  <c r="I37" i="2" s="1"/>
  <c r="H27" i="1"/>
  <c r="H31" i="1" s="1"/>
  <c r="O26" i="2" l="1"/>
  <c r="O32" i="2"/>
  <c r="C39" i="2" l="1"/>
  <c r="C91" i="2" s="1"/>
  <c r="O37" i="2"/>
  <c r="D39" i="2" l="1"/>
  <c r="D91" i="2" s="1"/>
  <c r="C41" i="2"/>
  <c r="E39" i="2" l="1"/>
  <c r="E91" i="2" s="1"/>
  <c r="D41" i="2"/>
  <c r="F39" i="2" l="1"/>
  <c r="F91" i="2" s="1"/>
  <c r="E41" i="2"/>
  <c r="G39" i="2" l="1"/>
  <c r="G91" i="2" s="1"/>
  <c r="F41" i="2"/>
  <c r="G41" i="2" l="1"/>
  <c r="H39" i="2"/>
  <c r="H91" i="2" s="1"/>
  <c r="I39" i="2" l="1"/>
  <c r="I91" i="2" s="1"/>
  <c r="H41" i="2"/>
  <c r="I41" i="2" l="1"/>
  <c r="J39" i="2"/>
  <c r="J91" i="2" s="1"/>
  <c r="K39" i="2" l="1"/>
  <c r="K91" i="2" s="1"/>
  <c r="J41" i="2"/>
  <c r="K41" i="2" l="1"/>
  <c r="L39" i="2"/>
  <c r="L91" i="2" s="1"/>
  <c r="L41" i="2" l="1"/>
  <c r="M39" i="2"/>
  <c r="M91" i="2" s="1"/>
  <c r="M41" i="2" l="1"/>
  <c r="N39" i="2"/>
  <c r="N91" i="2" s="1"/>
  <c r="N41" i="2" l="1"/>
  <c r="O52" i="2" s="1"/>
  <c r="O43" i="2" s="1"/>
  <c r="C84" i="2" l="1"/>
  <c r="F88" i="2" s="1"/>
  <c r="G88" i="2" l="1"/>
</calcChain>
</file>

<file path=xl/comments1.xml><?xml version="1.0" encoding="utf-8"?>
<comments xmlns="http://schemas.openxmlformats.org/spreadsheetml/2006/main">
  <authors>
    <author>Wieser Axel</author>
  </authors>
  <commentList>
    <comment ref="B10" authorId="0" shapeId="0">
      <text>
        <r>
          <rPr>
            <b/>
            <sz val="9"/>
            <color indexed="81"/>
            <rFont val="Segoe UI"/>
            <family val="2"/>
          </rPr>
          <t>Liquiditätsplanung:</t>
        </r>
        <r>
          <rPr>
            <sz val="9"/>
            <color indexed="81"/>
            <rFont val="Segoe UI"/>
            <family val="2"/>
          </rPr>
          <t xml:space="preserve">
"Normalumsatz </t>
        </r>
        <r>
          <rPr>
            <b/>
            <sz val="9"/>
            <color indexed="81"/>
            <rFont val="Segoe UI"/>
            <family val="2"/>
          </rPr>
          <t>pro Jahr</t>
        </r>
        <r>
          <rPr>
            <sz val="9"/>
            <color indexed="81"/>
            <rFont val="Segoe UI"/>
            <family val="2"/>
          </rPr>
          <t xml:space="preserve">"; ggfs. abgeleitet aus den Werten der Jahre 2018 und 2019. 
Der Geschäftsverlauf 2020 wird dann über die Prognose (in % des Normalumsatzes) modelliert. </t>
        </r>
      </text>
    </comment>
    <comment ref="A11" authorId="0" shapeId="0">
      <text>
        <r>
          <rPr>
            <sz val="9"/>
            <color indexed="81"/>
            <rFont val="Segoe UI"/>
            <family val="2"/>
          </rPr>
          <t xml:space="preserve">Abschätzung des Umsatzverlaufs (Krisenfall). 
Überlegungen: 
Gibt es saisonale Schwankungen,:
können Umsätze noch aufgeholt werden, (Nachholeffekte) ?
</t>
        </r>
      </text>
    </comment>
    <comment ref="A15" authorId="0" shapeId="0">
      <text>
        <r>
          <rPr>
            <b/>
            <sz val="9"/>
            <color indexed="81"/>
            <rFont val="Segoe UI"/>
            <family val="2"/>
          </rPr>
          <t>Liquiditätsplan:</t>
        </r>
        <r>
          <rPr>
            <sz val="9"/>
            <color indexed="81"/>
            <rFont val="Segoe UI"/>
            <family val="2"/>
          </rPr>
          <t xml:space="preserve">
Fixkosten: lineare Verteilung auf die Monate</t>
        </r>
      </text>
    </comment>
    <comment ref="A16" authorId="0" shapeId="0">
      <text>
        <r>
          <rPr>
            <b/>
            <sz val="9"/>
            <color indexed="81"/>
            <rFont val="Segoe UI"/>
            <family val="2"/>
          </rPr>
          <t>Liquiditätsplanung:</t>
        </r>
        <r>
          <rPr>
            <sz val="9"/>
            <color indexed="81"/>
            <rFont val="Segoe UI"/>
            <family val="2"/>
          </rPr>
          <t xml:space="preserve">
ohne Aushilfen, Leiharbeiter und Kurzarbeitergeld</t>
        </r>
      </text>
    </comment>
    <comment ref="A19" authorId="0" shapeId="0">
      <text>
        <r>
          <rPr>
            <b/>
            <sz val="9"/>
            <color indexed="81"/>
            <rFont val="Segoe UI"/>
            <family val="2"/>
          </rPr>
          <t>Liquiditätstool:</t>
        </r>
        <r>
          <rPr>
            <sz val="9"/>
            <color indexed="81"/>
            <rFont val="Segoe UI"/>
            <family val="2"/>
          </rPr>
          <t xml:space="preserve">
siehe Unten Zins-/Tilgungsrechner
(Datenübernahme von dort)
Bei vierteljährlicher Ratenzahlung (z.B. KFW-Darlehen)  ist zur "Peak-Berechnung" zu berücksichtigen, diese ggfs.auch im entsprechenden Monat anzupassen/zu korrigieren
</t>
        </r>
      </text>
    </comment>
    <comment ref="A20" authorId="0" shapeId="0">
      <text>
        <r>
          <rPr>
            <b/>
            <sz val="9"/>
            <color indexed="81"/>
            <rFont val="Segoe UI"/>
            <family val="2"/>
          </rPr>
          <t>Manuelle Erfassung erforderlich. 
Hilfsweise Ermittlung auf Basis der Durchschnittlichen Inanspruchnahme</t>
        </r>
        <r>
          <rPr>
            <sz val="9"/>
            <color indexed="81"/>
            <rFont val="Segoe UI"/>
            <family val="2"/>
          </rPr>
          <t xml:space="preserve">. (s. Kapitaldienst Punkt III.).  
Eine automatische Befüllung würde einen Zirkelbezug erzeugen. </t>
        </r>
      </text>
    </comment>
    <comment ref="A21" authorId="0" shapeId="0">
      <text>
        <r>
          <rPr>
            <b/>
            <sz val="9"/>
            <color indexed="81"/>
            <rFont val="Segoe UI"/>
            <family val="2"/>
          </rPr>
          <t>Wieser Axel:</t>
        </r>
        <r>
          <rPr>
            <sz val="9"/>
            <color indexed="81"/>
            <rFont val="Segoe UI"/>
            <family val="2"/>
          </rPr>
          <t xml:space="preserve">
Datenübernahme aus Planungshilfe "Kapitaldienst" (s.u.)</t>
        </r>
      </text>
    </comment>
    <comment ref="A22" authorId="0" shapeId="0">
      <text>
        <r>
          <rPr>
            <sz val="9"/>
            <color indexed="81"/>
            <rFont val="Segoe UI"/>
            <family val="2"/>
          </rPr>
          <t>Datenübernahme aus Planungshilfe "Kapitaldienst" (s.u.)</t>
        </r>
      </text>
    </comment>
    <comment ref="A23" authorId="0" shapeId="0">
      <text>
        <r>
          <rPr>
            <sz val="9"/>
            <color indexed="81"/>
            <rFont val="Segoe UI"/>
            <family val="2"/>
          </rPr>
          <t>Datenübernahme aus Planungshilfe "Kapitaldienst" (s.u.)</t>
        </r>
      </text>
    </comment>
    <comment ref="A24" authorId="0" shapeId="0">
      <text>
        <r>
          <rPr>
            <sz val="9"/>
            <color indexed="81"/>
            <rFont val="Segoe UI"/>
            <family val="2"/>
          </rPr>
          <t xml:space="preserve">Datenübernahme aus Planungshilfe "Kapitaldienst" (s.u.)
</t>
        </r>
      </text>
    </comment>
    <comment ref="A27" authorId="0" shapeId="0">
      <text>
        <r>
          <rPr>
            <b/>
            <sz val="9"/>
            <color indexed="81"/>
            <rFont val="Segoe UI"/>
            <family val="2"/>
          </rPr>
          <t>Liquiditätsplanung:
Werte in Abhängigkeit von der Prognose (Zeile 9)</t>
        </r>
      </text>
    </comment>
    <comment ref="A28" authorId="0" shapeId="0">
      <text>
        <r>
          <rPr>
            <b/>
            <sz val="9"/>
            <color indexed="81"/>
            <rFont val="Segoe UI"/>
            <family val="2"/>
          </rPr>
          <t xml:space="preserve">Liquiditätsplanung:
Fragestellungen:
Lagerbestand verderblich / Anlaufkosten s. Zeile 35?
</t>
        </r>
        <r>
          <rPr>
            <sz val="9"/>
            <color indexed="81"/>
            <rFont val="Segoe UI"/>
            <family val="2"/>
          </rPr>
          <t xml:space="preserve">
</t>
        </r>
      </text>
    </comment>
    <comment ref="B28" authorId="0" shapeId="0">
      <text>
        <r>
          <rPr>
            <b/>
            <sz val="9"/>
            <color indexed="81"/>
            <rFont val="Segoe UI"/>
            <family val="2"/>
          </rPr>
          <t>Liquiditätsplanung:</t>
        </r>
        <r>
          <rPr>
            <sz val="9"/>
            <color indexed="81"/>
            <rFont val="Segoe UI"/>
            <family val="2"/>
          </rPr>
          <t xml:space="preserve">
Normalwert, z.B. aus Erfahrungswerten, Bilanz oder BWA (Jahreswert)
</t>
        </r>
      </text>
    </comment>
    <comment ref="A33" authorId="0" shapeId="0">
      <text>
        <r>
          <rPr>
            <b/>
            <sz val="9"/>
            <color indexed="81"/>
            <rFont val="Segoe UI"/>
            <family val="2"/>
          </rPr>
          <t>Liquiditätsplanungl:</t>
        </r>
        <r>
          <rPr>
            <sz val="9"/>
            <color indexed="81"/>
            <rFont val="Segoe UI"/>
            <family val="2"/>
          </rPr>
          <t xml:space="preserve">
Entnahmen: sollten nur die dringend notwendigen Aufwändungen enthalten, die zur Bedienung aller privaten Verbindlichkeiten und der Bestreitung des Lebensunterhalts erforderlich sind!</t>
        </r>
      </text>
    </comment>
    <comment ref="A35" authorId="0" shapeId="0">
      <text>
        <r>
          <rPr>
            <b/>
            <sz val="9"/>
            <color indexed="81"/>
            <rFont val="Segoe UI"/>
            <family val="2"/>
          </rPr>
          <t xml:space="preserve">Liquiditätstool:
</t>
        </r>
        <r>
          <rPr>
            <sz val="9"/>
            <color indexed="81"/>
            <rFont val="Segoe UI"/>
            <family val="2"/>
          </rPr>
          <t>Kosten z.B. für Wareneinkauf o.ä., die für den Hochlauf des Geschäftsbetriebs erforderlich sind</t>
        </r>
        <r>
          <rPr>
            <b/>
            <sz val="9"/>
            <color indexed="81"/>
            <rFont val="Segoe UI"/>
            <family val="2"/>
          </rPr>
          <t>.</t>
        </r>
        <r>
          <rPr>
            <sz val="9"/>
            <color indexed="81"/>
            <rFont val="Segoe UI"/>
            <family val="2"/>
          </rPr>
          <t xml:space="preserve">
</t>
        </r>
      </text>
    </comment>
    <comment ref="A36" authorId="0" shapeId="0">
      <text>
        <r>
          <rPr>
            <b/>
            <sz val="9"/>
            <color indexed="81"/>
            <rFont val="Segoe UI"/>
            <family val="2"/>
          </rPr>
          <t>eingesparte Personalkosten, Kurzarbeitergeld, sonstige Einsparungen</t>
        </r>
      </text>
    </comment>
    <comment ref="A55" authorId="0" shapeId="0">
      <text>
        <r>
          <rPr>
            <b/>
            <sz val="9"/>
            <color indexed="81"/>
            <rFont val="Segoe UI"/>
            <family val="2"/>
          </rPr>
          <t>Wieser Axel:</t>
        </r>
        <r>
          <rPr>
            <sz val="9"/>
            <color indexed="81"/>
            <rFont val="Segoe UI"/>
            <family val="2"/>
          </rPr>
          <t xml:space="preserve">
Übertrag nach 
Zeile 19-22</t>
        </r>
      </text>
    </comment>
    <comment ref="C56" authorId="0" shapeId="0">
      <text>
        <r>
          <rPr>
            <b/>
            <sz val="9"/>
            <color indexed="81"/>
            <rFont val="Segoe UI"/>
            <family val="2"/>
          </rPr>
          <t xml:space="preserve">Liquiditätstool:
</t>
        </r>
        <r>
          <rPr>
            <sz val="9"/>
            <color indexed="81"/>
            <rFont val="Segoe UI"/>
            <family val="2"/>
          </rPr>
          <t xml:space="preserve">Quelle z.B. aus dem Hinweis im Kontoauszug zum Rateneinzug. 
</t>
        </r>
      </text>
    </comment>
    <comment ref="E56" authorId="0" shapeId="0">
      <text>
        <r>
          <rPr>
            <b/>
            <sz val="9"/>
            <color indexed="81"/>
            <rFont val="Segoe UI"/>
            <family val="2"/>
          </rPr>
          <t xml:space="preserve">Liquiditätsplanung:
</t>
        </r>
        <r>
          <rPr>
            <sz val="9"/>
            <color indexed="81"/>
            <rFont val="Segoe UI"/>
            <family val="2"/>
          </rPr>
          <t>quartalsweise Ratenzahlung herunterbrechen</t>
        </r>
      </text>
    </comment>
    <comment ref="A91" authorId="0" shapeId="0">
      <text>
        <r>
          <rPr>
            <b/>
            <sz val="9"/>
            <color indexed="81"/>
            <rFont val="Segoe UI"/>
            <family val="2"/>
          </rPr>
          <t>Wieser Axel:</t>
        </r>
        <r>
          <rPr>
            <sz val="9"/>
            <color indexed="81"/>
            <rFont val="Segoe UI"/>
            <family val="2"/>
          </rPr>
          <t xml:space="preserve">
in Abhängigkeit des KK-Saldos (Zeile 37)
</t>
        </r>
      </text>
    </comment>
    <comment ref="B92" authorId="0" shapeId="0">
      <text>
        <r>
          <rPr>
            <sz val="9"/>
            <color indexed="81"/>
            <rFont val="Segoe UI"/>
            <family val="2"/>
          </rPr>
          <t xml:space="preserve">Eingabe 
Ist-Zinssatz des bisherigen Dispokredites
</t>
        </r>
      </text>
    </comment>
    <comment ref="A96" authorId="0" shapeId="0">
      <text>
        <r>
          <rPr>
            <b/>
            <sz val="9"/>
            <color indexed="81"/>
            <rFont val="Segoe UI"/>
            <family val="2"/>
          </rPr>
          <t>Liquiditätsplanungl:</t>
        </r>
        <r>
          <rPr>
            <sz val="9"/>
            <color indexed="81"/>
            <rFont val="Segoe UI"/>
            <family val="2"/>
          </rPr>
          <t xml:space="preserve">
B
ei unterjähriger Ermittlung der Kennzahlen darauf geachtet wird auf den unterjährigen Zeitraum heruntergebrochen werden muss 
         (z.B. Kennzahlen per 31.03.2020: *90 Tage/360 Tage) 
</t>
        </r>
      </text>
    </comment>
  </commentList>
</comments>
</file>

<file path=xl/sharedStrings.xml><?xml version="1.0" encoding="utf-8"?>
<sst xmlns="http://schemas.openxmlformats.org/spreadsheetml/2006/main" count="262" uniqueCount="226">
  <si>
    <t>Vorräte / Lagerbestand</t>
  </si>
  <si>
    <t xml:space="preserve">Forderungen L + L </t>
  </si>
  <si>
    <t xml:space="preserve"> + </t>
  </si>
  <si>
    <t xml:space="preserve"> -</t>
  </si>
  <si>
    <t>Verbindlichkeiten L + L</t>
  </si>
  <si>
    <t>Zwischensumme</t>
  </si>
  <si>
    <t xml:space="preserve"> =&gt;</t>
  </si>
  <si>
    <t>Anlagevermögen</t>
  </si>
  <si>
    <t>ggf. Unterbilanz</t>
  </si>
  <si>
    <t xml:space="preserve"> - </t>
  </si>
  <si>
    <t xml:space="preserve"> +</t>
  </si>
  <si>
    <t>Überhang (-) / Unterdeckung (+)</t>
  </si>
  <si>
    <t>Überhang langfr. Passiva</t>
  </si>
  <si>
    <t>Unterdeckg langfr. Passiva</t>
  </si>
  <si>
    <t>Erhaltene Anzahlungen</t>
  </si>
  <si>
    <t>geleistete Anzahlungen</t>
  </si>
  <si>
    <t>TEUR</t>
  </si>
  <si>
    <t>langfristige Passiva</t>
  </si>
  <si>
    <t>Berechnung Überhang / Unterdeckung</t>
  </si>
  <si>
    <t>Personennummer</t>
  </si>
  <si>
    <t>Datum</t>
  </si>
  <si>
    <t>Debitorenlaufzeit (Tage)</t>
  </si>
  <si>
    <t>Lagerdauer (Tage)</t>
  </si>
  <si>
    <t>Kreditorenlaufzeit (Tage)</t>
  </si>
  <si>
    <t>Umsatz (TEUR)</t>
  </si>
  <si>
    <t>Materialaufwand (TEUR)</t>
  </si>
  <si>
    <t>Vorhandene Kreditlinien:</t>
  </si>
  <si>
    <t>1)</t>
  </si>
  <si>
    <t>2)</t>
  </si>
  <si>
    <t>3)</t>
  </si>
  <si>
    <t>4)</t>
  </si>
  <si>
    <t>Basis:</t>
  </si>
  <si>
    <t>Betreuer /OE-Nr.</t>
  </si>
  <si>
    <t xml:space="preserve">Branchenvergleich </t>
  </si>
  <si>
    <t>von</t>
  </si>
  <si>
    <t>Engagement / Name</t>
  </si>
  <si>
    <t>bis</t>
  </si>
  <si>
    <t>Plan</t>
  </si>
  <si>
    <t>Plan 1</t>
  </si>
  <si>
    <t>Plan 2</t>
  </si>
  <si>
    <t>KK- BEDARF ( rechnerisch )</t>
  </si>
  <si>
    <t>KK-Bedarf insgesamt</t>
  </si>
  <si>
    <t>Zuschlag für Spitzenbedarf</t>
  </si>
  <si>
    <t>Bilanz</t>
  </si>
  <si>
    <t>Zins</t>
  </si>
  <si>
    <t>Kreditprovision</t>
  </si>
  <si>
    <t>befristet</t>
  </si>
  <si>
    <t>Betrag in TE</t>
  </si>
  <si>
    <t>Linien bei der Sparkasse KölnBonn</t>
  </si>
  <si>
    <t>= individuelle Werte können übertragen werden.</t>
  </si>
  <si>
    <t>= Werte aus Kundenunterlage übertragen.</t>
  </si>
  <si>
    <t>= Werte werden errechnet.</t>
  </si>
  <si>
    <t>Berechnung zukünftiger KK - Bedarf</t>
  </si>
  <si>
    <t>Die blauen Felder können ausgefüllt werden</t>
  </si>
  <si>
    <t>Legende</t>
  </si>
  <si>
    <t>Summe:</t>
  </si>
  <si>
    <t>langfristiges Kapital</t>
  </si>
  <si>
    <t>mittelfristiges Fremdkapital</t>
  </si>
  <si>
    <t>Bemerkungen:</t>
  </si>
  <si>
    <t>Eigenkapital</t>
  </si>
  <si>
    <t>Umsatzerwartung / 
Planeinnahmen</t>
  </si>
  <si>
    <t>I. Umsatzplanung</t>
  </si>
  <si>
    <t>p.a.</t>
  </si>
  <si>
    <t>II. Kostenplanung</t>
  </si>
  <si>
    <t>Rudimentäre KK-Bedarfsrechnung</t>
  </si>
  <si>
    <t>Kreditoren</t>
  </si>
  <si>
    <t>Debitoren</t>
  </si>
  <si>
    <t>Lagerbestand</t>
  </si>
  <si>
    <t>KK-Bedarf</t>
  </si>
  <si>
    <t>mtl. Rate</t>
  </si>
  <si>
    <t>Zinsanteil</t>
  </si>
  <si>
    <t>Tilgungsanteil</t>
  </si>
  <si>
    <t>Personalkosten</t>
  </si>
  <si>
    <t>Miete</t>
  </si>
  <si>
    <t>Fixkosten</t>
  </si>
  <si>
    <t>Kapitaldienst</t>
  </si>
  <si>
    <t>Summe Fixkosten</t>
  </si>
  <si>
    <t>Variable Kosten</t>
  </si>
  <si>
    <t>Materialeinsatz</t>
  </si>
  <si>
    <t>Fremdleistungen</t>
  </si>
  <si>
    <t>sonstige variable Kosten</t>
  </si>
  <si>
    <t>Summe variable Kosten</t>
  </si>
  <si>
    <t>Summe Kosten</t>
  </si>
  <si>
    <t>sonstiges (z.B. Leasingraten)</t>
  </si>
  <si>
    <t>Überschuss / Unterdeckung</t>
  </si>
  <si>
    <t>I. SKB-Darlehen</t>
  </si>
  <si>
    <t>II. Fremddarlehen</t>
  </si>
  <si>
    <t>Planungshilfen</t>
  </si>
  <si>
    <t>Summe</t>
  </si>
  <si>
    <t>Prognose Entwicklung (%)</t>
  </si>
  <si>
    <t>Zins-Tilgungsrechner (Ermittlung Zins- und Tilgungsanteile)</t>
  </si>
  <si>
    <t>Kennzahlen</t>
  </si>
  <si>
    <t>Modelling</t>
  </si>
  <si>
    <t>Gesamtdarlehen</t>
  </si>
  <si>
    <t>III. Kapitaldienst Gesamt</t>
  </si>
  <si>
    <t>mtl. Raten</t>
  </si>
  <si>
    <t>Tilgungssatz</t>
  </si>
  <si>
    <t>Zinsdurchschnitt</t>
  </si>
  <si>
    <t>Modell</t>
  </si>
  <si>
    <t>mögliche Privateinlagen (+) / -Entnahmen (-)</t>
  </si>
  <si>
    <t>Prognose 1 Jahr</t>
  </si>
  <si>
    <t>Aktuell:</t>
  </si>
  <si>
    <t>Kunden/Kontonummer:</t>
  </si>
  <si>
    <t>Kunde:</t>
  </si>
  <si>
    <t>Hans Test GmbH</t>
  </si>
  <si>
    <t>In Abhängigkeit von der Umsatzentwicklung (manuelle Änderungen sind möglich (Formeln werden dabei überschrieben)</t>
  </si>
  <si>
    <t>= manuelle Änderungen / Individualisierungen möglich 
(die Formeln werden dabei überschrieben)</t>
  </si>
  <si>
    <t>Liquiditätsplanung (Angaben in Euro)</t>
  </si>
  <si>
    <t>= Rechenfelder / Beschriftungen (gesperrte Zellen)</t>
  </si>
  <si>
    <r>
      <rPr>
        <b/>
        <sz val="8"/>
        <color rgb="FFFF0000"/>
        <rFont val="Arial"/>
        <family val="2"/>
      </rPr>
      <t>Disclaimer / Warnhinweise: _x000D_</t>
    </r>
    <r>
      <rPr>
        <sz val="8"/>
        <rFont val="Arial"/>
        <family val="2"/>
      </rPr>
      <t xml:space="preserve">
_x000D_Bei den Ergebnissen der Liquiditätsplanung  handelt es sich um beispielhafte Prognoserechnungen. Für die Richtigkeit der Angaben kann keine Gewährleistung übernommen werden. 
Die Ergebnisse (siehe eben) sind tatsächlich zu validieren und ersetzen nicht eine unternehmensindividuelle Bewertung der Liquiditätsentwicklung.</t>
    </r>
  </si>
  <si>
    <t>Steuerzahlungen (-) / Erstattungen (+)</t>
  </si>
  <si>
    <t>8. Welche weiteren Möglichkeiten gibt es zur Reduzierung von variablen Kosten bzw. weiteren Aufwendungen?</t>
  </si>
  <si>
    <t>7. Können Sie Instrumente der öffentlichen Hand nutzen? (z.B. Kurzarbeitergeld, Entschädigung für Personalkosten bei von Quarantäne betroffenen Beschäftigten, Steuerstundung etc.)</t>
  </si>
  <si>
    <t>6. Ist ein Notfallplan zur Aufrechterhaltung des operativen Betriebes vorhanden?</t>
  </si>
  <si>
    <t>bereits Störungen</t>
  </si>
  <si>
    <t>signifikante Beschaffungsstörung</t>
  </si>
  <si>
    <t>5. Wie stellt sich die Liquiditätssituation dar?</t>
  </si>
  <si>
    <t>bereits engpässe</t>
  </si>
  <si>
    <t>weiterhin problemlos</t>
  </si>
  <si>
    <t>4. Produktabsatz / Sales</t>
  </si>
  <si>
    <t>unbekannt</t>
  </si>
  <si>
    <t>keine materiellen Auswirkungen</t>
  </si>
  <si>
    <t>3. Produktbeschaffung / Sourcing</t>
  </si>
  <si>
    <t>erst bei länger andauernder Krise</t>
  </si>
  <si>
    <t>bereits jetzt erwartet</t>
  </si>
  <si>
    <t>2. Auswirkungen auf die wirtschaftliche und finanzielle Lage</t>
  </si>
  <si>
    <t>Nein</t>
  </si>
  <si>
    <t>Ja</t>
  </si>
  <si>
    <t>V 1.0</t>
  </si>
  <si>
    <t xml:space="preserve">Umsatz- und Liquiditätsplanung, verprobt mit 870 und 980. </t>
  </si>
  <si>
    <t>V 1.1</t>
  </si>
  <si>
    <t>Dropdown-Menüs</t>
  </si>
  <si>
    <t>noch keine Aussage möglich</t>
  </si>
  <si>
    <t>temporärer Engpass absehbar, Refinanzierung wahrscheinlich</t>
  </si>
  <si>
    <t>Engpasse ansehbar, Refinanzierung fraglich</t>
  </si>
  <si>
    <t>Ja, operatives Handeln ist im Krisenfall gewährleistet</t>
  </si>
  <si>
    <t>Nein, Geschäftsbetrieb müsste temporär eingestellt werden</t>
  </si>
  <si>
    <t>keine eindeutige Schätzung</t>
  </si>
  <si>
    <t>Ja, kann ich (teilweise) nutzen</t>
  </si>
  <si>
    <t>Ja, bereits (teilweise) beantragt</t>
  </si>
  <si>
    <t>Nein, nicht möglich und/oder nicht sinnvoll</t>
  </si>
  <si>
    <t>unbekannt bzw. in Prüfung</t>
  </si>
  <si>
    <t>signifikante Absatzstörung</t>
  </si>
  <si>
    <t>Frage</t>
  </si>
  <si>
    <t>Bemerkungen/Hinweise</t>
  </si>
  <si>
    <t>Robert-Koch-Institut</t>
  </si>
  <si>
    <t>Bundesgesundheitsministerium</t>
  </si>
  <si>
    <r>
      <rPr>
        <b/>
        <u/>
        <sz val="8"/>
        <color theme="10"/>
        <rFont val="Arial"/>
        <family val="2"/>
      </rPr>
      <t>KfW-Corona-Hilfe</t>
    </r>
    <r>
      <rPr>
        <u/>
        <sz val="8"/>
        <color theme="10"/>
        <rFont val="Arial"/>
        <family val="2"/>
      </rPr>
      <t>: Kredite für Unternehmen</t>
    </r>
  </si>
  <si>
    <t>3.1. Wie sind die Auswirkungen auf die Lagerhaltung?</t>
  </si>
  <si>
    <t>keine Auswirkungen</t>
  </si>
  <si>
    <t>Lagerbestand wird erhöht</t>
  </si>
  <si>
    <t>Lagerbestand mit verderblicher Ware</t>
  </si>
  <si>
    <t>3.2 Wie schnell lässt sich der Materialeinkauf anpassen?</t>
  </si>
  <si>
    <t>schnell/unmittelbar</t>
  </si>
  <si>
    <t>mit zeitlicher Verzögerung</t>
  </si>
  <si>
    <t>deutlich verzögert</t>
  </si>
  <si>
    <t>2.1 Erwarten Sie verlängerte Debitorenlaufzeiten?</t>
  </si>
  <si>
    <t>5.1 Planen Sie verlängerte Kreditorenlaufzeiten?</t>
  </si>
  <si>
    <t>Informationen und Weblinks:</t>
  </si>
  <si>
    <t>5.2. Haben Sie eine Liquiditätsplanung erstellt?</t>
  </si>
  <si>
    <t>Ja, aber veraltet</t>
  </si>
  <si>
    <t>Ja, auf Basis Umsatzprognose</t>
  </si>
  <si>
    <t>Arbeitsagentur Kurzarbeitergeld Übersicht</t>
  </si>
  <si>
    <t>Hinweis VS: Einfügung Fragenseite (neues Tabellenblatt) ohne Einfluss auf Umsatz und Liquiplanung.</t>
  </si>
  <si>
    <t>Hinweis 980: Einfügung Zeile "KK-Zinsaufwand" sowie Hilfstabelle hierzu (manuelles Befüllen erforderlich)</t>
  </si>
  <si>
    <t xml:space="preserve">Hinweis 980: In Kapitaldienstjetzt  ausschließlich positive Eingaben möglich (die Logikprüfung zur Valuta oder Fehleingaben kann nicht dargestellt werden -&gt; korrekte Erfassung der Eingaben erforderlich). </t>
  </si>
  <si>
    <t>Kontonummer</t>
  </si>
  <si>
    <t>Einnahmen/Umsätze "Normalverlauf"</t>
  </si>
  <si>
    <t>Aktualisierung der Kommentarfelder (=Infos, Hilfestellungen)</t>
  </si>
  <si>
    <t>Tausch Kreditoren/Debitoren (war vertauscht)</t>
  </si>
  <si>
    <t>Anlaufkosten für Normalbetrieb (-)</t>
  </si>
  <si>
    <t>V 1.2</t>
  </si>
  <si>
    <t>Hinweis 980: Fehlerbehebung Rechenoption Steuerzahlung (Zeile 33)</t>
  </si>
  <si>
    <t>Hinweis 980: Fehlerbehebung Eingabefelder B32-B34 (nicht ausfüllbar) - Zellschutz entnommen</t>
  </si>
  <si>
    <t>Hinweis 980: Kommentarfeld variable Kosten aktualisiert (Zellverweis)</t>
  </si>
  <si>
    <t>Jahreswerte</t>
  </si>
  <si>
    <t>manuelle Eingabe</t>
  </si>
  <si>
    <t>Anlaufkosten für den Normalbetrieb/Zeile 34)  nur noch als manuelle Eingabe in den Monatsfeldern (Jahreswerte nicht sinvoll)</t>
  </si>
  <si>
    <t>Zinsen Drittbanken)</t>
  </si>
  <si>
    <t>Tilgung Drittbanken)</t>
  </si>
  <si>
    <t>aktuelle Restschuld</t>
  </si>
  <si>
    <t>Zinssatz</t>
  </si>
  <si>
    <t>Hinweise / Ergänzungen</t>
  </si>
  <si>
    <t>sonstige Fixkosten</t>
  </si>
  <si>
    <t>Weitere Verfeinerung der Kommentare</t>
  </si>
  <si>
    <t>Löschung der Zeile Stromkosten (kann über sonstige Fixkosten eingestellt werden)</t>
  </si>
  <si>
    <t>Sonstiges (+) (-)</t>
  </si>
  <si>
    <t xml:space="preserve">Darlehen Nr. </t>
  </si>
  <si>
    <t>Darlehen Nr.</t>
  </si>
  <si>
    <t>= Eingabefelder (soweit relevant)</t>
  </si>
  <si>
    <t>Erfassung der Personalkosten, ohne Aushilfen, Leiharbeiter und Kurzarbeitergeld</t>
  </si>
  <si>
    <t>Erfassung der Mietzahlungen (Jahreswert)</t>
  </si>
  <si>
    <t>Erfassung weiterer Fixkosten (Jahreswerte)</t>
  </si>
  <si>
    <t>Ermittlung über die Planungshilfe "Kapitaldienst" (s.u.), Werte werden übertragen</t>
  </si>
  <si>
    <t>Erfassung sonstiger Finanzierungskosten (z.B. Leasingraten)</t>
  </si>
  <si>
    <t>Erfassung weiterer variabler Kosten (Jahreswerte)</t>
  </si>
  <si>
    <t>Aufwendungen für den Hochlauf in den Normalbetrieb; z.B. Wareneinkauf</t>
  </si>
  <si>
    <t>aktueller Kontostand</t>
  </si>
  <si>
    <t>aktuelle Kreditlinie (KK-Kredit, Dispositionskredit)</t>
  </si>
  <si>
    <t>Eingabe der Darlehensnummer, aktuelle Restschuld, Zinssatz sowie der mtl. Rate</t>
  </si>
  <si>
    <t>Eingabe des Jahresumsatzes im Normalbetrieb (z.B. aus G+V, BWA, Planung)</t>
  </si>
  <si>
    <t>Planung des voraussichtlichen Geschäftsverlaufs in der Krise (100 %=Normalverlauf)</t>
  </si>
  <si>
    <t xml:space="preserve">Hilfestellung: Schauen Sie in Ihrern Kontoauszug zum Rateneinzug. Dort finden Sie im Verwendungszweck den enstpsrechenden Saldo bzw. aktuelle Restschuld. </t>
  </si>
  <si>
    <t>Eingaben/Erfassung über Hilfstabelle siehe unten (Kapitaldienst) - Achtung: manuelle Änderung bei von monatlich abweichenden Zahlungsterminen (z.B. quartalsweise) erforderlich!</t>
  </si>
  <si>
    <t xml:space="preserve">Eingabe der Zinsaufwendungen aus dem Kontokorrent-Kredit/Dispokredit (Hilfsweise Berechnung siehe unten, siehe Kapitaldienst III.) </t>
  </si>
  <si>
    <t>Erfassung des Materialaufwands (im normalen Geschäftsverlauf, z.B. aus Bilanz, betriebswirtschaftliche Auswertung)</t>
  </si>
  <si>
    <t>Entnahmen: sollten nur die dringend notwendigen Aufwändungen enthalten, die zur Bedienung aller privaten Verbindlichkeiten und der Bestreitung des Lebensunterhalts erforderlich sind!</t>
  </si>
  <si>
    <t xml:space="preserve">Entnahme des Zellschutzes in einzelnen Zellen (Kundenname, Kontonummer) </t>
  </si>
  <si>
    <t>Änderung der Fehlertexte (z.B. nur negative Zahlen möglich) = Verbesserung der Rückmeldung</t>
  </si>
  <si>
    <t>Zinsaufwand Girokonto (Dispo / KK-Kredit)</t>
  </si>
  <si>
    <t>KK-Kreditlinie (Ihr Dispokredit)</t>
  </si>
  <si>
    <t>Kundenhinweise / Erläuterungen zu den Eingaben (Freitext):</t>
  </si>
  <si>
    <t>IV. KK-Zinsaufwand (Girokonto)</t>
  </si>
  <si>
    <t>(Netto p.a.)</t>
  </si>
  <si>
    <t>Feld für weitere Kosten oder Einnahmen, z.B. saisonale Schwankungen</t>
  </si>
  <si>
    <t>1. Gibt es Abhängigkeiten (direkt/indirekt) im Einkauf / Verkauf aus  sonstigen besonders betroffenen Regionen?</t>
  </si>
  <si>
    <t>Einschätzung (Auswahlfelder / Dropdown)</t>
  </si>
  <si>
    <t>Höchster Liquiditätsbedarf
(Finanzierungsbedarf)</t>
  </si>
  <si>
    <t>= verfügbare Liquidät</t>
  </si>
  <si>
    <t>Saldo Giro-Konto (Kontostand)</t>
  </si>
  <si>
    <t xml:space="preserve">Sehr geehrte Firmenkundin, sehr geehrter Firmenkunde,
wir möchten Ihnen die Soforthilfe so unbürokratisch wie möglich zur Verfügung stellen. Uns ist Bewusst, dass in der gegenwärtigen Situation eine Planung nur unter Annahmen möglich ist. Machen Sie sich dennoch Gedanken über den voraussichtlichen Geschäftsverlauf der kommenden Monate anhand des nachfolgenden Planungstools der Sparkasse Freiburg-Nördlicher Breisgau. Eine weitere Hilfe bieten die Fragen auf dem separaten Tabellenblatt. 
Der ausgewiesene "höchste Liquiditätsbedarf" soll Ihnen eine Orientierung zum Höhe des zu beantragenden Kredites geben. </t>
  </si>
  <si>
    <t>Sparkasse Freiburg-Nördlicher Breisgau</t>
  </si>
  <si>
    <t>http://www.baden-wuerttemberg.de</t>
  </si>
  <si>
    <t>Zinsen (Darlehen Sparkasse Freiburg-NB)</t>
  </si>
  <si>
    <t>Tilgung (Darlehen Sparkasse Freiburg-NB)</t>
  </si>
  <si>
    <t>Nur für Kunden der Sparkasse Freiburg-NB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</si>
</sst>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_ ;[Red]\-#,##0.0\ "/>
    <numFmt numFmtId="165" formatCode="#,##0.0"/>
    <numFmt numFmtId="166" formatCode="0.00\ &quot;%&quot;"/>
    <numFmt numFmtId="167" formatCode="dd/mm/yy;@"/>
    <numFmt numFmtId="168" formatCode="_-* #,##0_-;\-* #,##0_-;_-* &quot;-&quot;??_-;_-@_-"/>
    <numFmt numFmtId="169" formatCode="0\ &quot;Tage&quot;"/>
    <numFmt numFmtId="170" formatCode="_-* #,##0.00\ _€_-;\-* #,##0.00\ _€_-;_-* &quot;-&quot;??\ _€_-;_-@_-"/>
  </numFmts>
  <fonts count="35">
    <font>
      <sz val="10"/>
      <name val="Arial"/>
    </font>
    <font>
      <sz val="11"/>
      <color theme="1"/>
      <name val="Calibri"/>
      <family val="2"/>
      <scheme val="minor"/>
    </font>
    <font>
      <b/>
      <sz val="12"/>
      <name val="Sparkasse Rg"/>
      <family val="2"/>
    </font>
    <font>
      <sz val="12"/>
      <name val="Sparkasse Rg"/>
      <family val="2"/>
    </font>
    <font>
      <sz val="10"/>
      <name val="Sparkasse Rg"/>
      <family val="2"/>
    </font>
    <font>
      <b/>
      <sz val="14"/>
      <name val="Sparkasse Rg"/>
      <family val="2"/>
    </font>
    <font>
      <b/>
      <sz val="10"/>
      <name val="Sparkasse Rg"/>
      <family val="2"/>
    </font>
    <font>
      <i/>
      <sz val="10"/>
      <name val="Sparkasse Rg"/>
      <family val="2"/>
    </font>
    <font>
      <b/>
      <i/>
      <sz val="10"/>
      <name val="Sparkasse Rg"/>
      <family val="2"/>
    </font>
    <font>
      <i/>
      <sz val="9"/>
      <name val="Sparkasse Rg"/>
      <family val="2"/>
    </font>
    <font>
      <b/>
      <sz val="10"/>
      <color indexed="10"/>
      <name val="Sparkasse Rg"/>
      <family val="2"/>
    </font>
    <font>
      <b/>
      <sz val="11"/>
      <color indexed="10"/>
      <name val="Sparkasse Rg"/>
      <family val="2"/>
    </font>
    <font>
      <sz val="14"/>
      <color indexed="9"/>
      <name val="Sparkasse Rg"/>
      <family val="2"/>
    </font>
    <font>
      <b/>
      <sz val="12"/>
      <color indexed="9"/>
      <name val="Sparkasse Rg"/>
      <family val="2"/>
    </font>
    <font>
      <sz val="8"/>
      <name val="Arial"/>
      <family val="2"/>
    </font>
    <font>
      <sz val="10"/>
      <name val="Arial"/>
      <family val="2"/>
    </font>
    <font>
      <b/>
      <sz val="10"/>
      <name val="Arial"/>
      <family val="2"/>
    </font>
    <font>
      <sz val="10"/>
      <name val="Arial"/>
      <family val="2"/>
    </font>
    <font>
      <sz val="9"/>
      <color indexed="81"/>
      <name val="Segoe UI"/>
      <family val="2"/>
    </font>
    <font>
      <b/>
      <sz val="9"/>
      <color indexed="81"/>
      <name val="Segoe UI"/>
      <family val="2"/>
    </font>
    <font>
      <b/>
      <sz val="10"/>
      <color rgb="FFFF0000"/>
      <name val="Arial"/>
      <family val="2"/>
    </font>
    <font>
      <sz val="12"/>
      <name val="Arial"/>
      <family val="2"/>
    </font>
    <font>
      <b/>
      <sz val="12"/>
      <name val="Arial"/>
      <family val="2"/>
    </font>
    <font>
      <b/>
      <sz val="12"/>
      <color rgb="FFFF0000"/>
      <name val="Arial"/>
      <family val="2"/>
    </font>
    <font>
      <sz val="10"/>
      <color theme="0" tint="-0.249977111117893"/>
      <name val="Arial"/>
      <family val="2"/>
    </font>
    <font>
      <b/>
      <sz val="8"/>
      <color rgb="FFFF0000"/>
      <name val="Arial"/>
      <family val="2"/>
    </font>
    <font>
      <sz val="10"/>
      <color theme="1"/>
      <name val="Arial"/>
      <family val="2"/>
    </font>
    <font>
      <u/>
      <sz val="10"/>
      <color theme="10"/>
      <name val="Arial"/>
      <family val="2"/>
    </font>
    <font>
      <sz val="8"/>
      <color theme="1"/>
      <name val="Arial"/>
      <family val="2"/>
    </font>
    <font>
      <b/>
      <sz val="8"/>
      <color theme="1"/>
      <name val="Arial"/>
      <family val="2"/>
    </font>
    <font>
      <u/>
      <sz val="8"/>
      <color theme="10"/>
      <name val="Arial"/>
      <family val="2"/>
    </font>
    <font>
      <b/>
      <u/>
      <sz val="8"/>
      <color theme="10"/>
      <name val="Arial"/>
      <family val="2"/>
    </font>
    <font>
      <sz val="10"/>
      <color theme="4" tint="0.79998168889431442"/>
      <name val="Arial"/>
      <family val="2"/>
    </font>
    <font>
      <sz val="10"/>
      <color theme="0" tint="-0.34998626667073579"/>
      <name val="Arial"/>
      <family val="2"/>
    </font>
    <font>
      <sz val="8"/>
      <color theme="0" tint="-0.34998626667073579"/>
      <name val="Arial"/>
      <family val="2"/>
    </font>
  </fonts>
  <fills count="14">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34"/>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143">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bottom style="thin">
        <color indexed="23"/>
      </bottom>
      <diagonal/>
    </border>
    <border>
      <left style="thin">
        <color indexed="23"/>
      </left>
      <right style="thin">
        <color indexed="23"/>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style="thin">
        <color indexed="23"/>
      </left>
      <right style="medium">
        <color indexed="23"/>
      </right>
      <top style="thin">
        <color indexed="23"/>
      </top>
      <bottom style="thin">
        <color indexed="23"/>
      </bottom>
      <diagonal/>
    </border>
    <border>
      <left/>
      <right style="medium">
        <color indexed="23"/>
      </right>
      <top style="hair">
        <color indexed="23"/>
      </top>
      <bottom style="hair">
        <color indexed="23"/>
      </bottom>
      <diagonal/>
    </border>
    <border>
      <left style="thin">
        <color indexed="23"/>
      </left>
      <right style="thin">
        <color indexed="23"/>
      </right>
      <top style="medium">
        <color indexed="23"/>
      </top>
      <bottom/>
      <diagonal/>
    </border>
    <border>
      <left/>
      <right/>
      <top style="medium">
        <color indexed="23"/>
      </top>
      <bottom style="medium">
        <color indexed="23"/>
      </bottom>
      <diagonal/>
    </border>
    <border>
      <left style="thin">
        <color indexed="23"/>
      </left>
      <right style="thin">
        <color indexed="23"/>
      </right>
      <top style="thin">
        <color indexed="23"/>
      </top>
      <bottom style="medium">
        <color indexed="23"/>
      </bottom>
      <diagonal/>
    </border>
    <border>
      <left style="hair">
        <color indexed="64"/>
      </left>
      <right style="medium">
        <color indexed="23"/>
      </right>
      <top style="hair">
        <color indexed="64"/>
      </top>
      <bottom style="hair">
        <color indexed="64"/>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right/>
      <top style="medium">
        <color indexed="23"/>
      </top>
      <bottom/>
      <diagonal/>
    </border>
    <border>
      <left style="thin">
        <color indexed="55"/>
      </left>
      <right style="medium">
        <color indexed="55"/>
      </right>
      <top style="medium">
        <color indexed="55"/>
      </top>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23"/>
      </left>
      <right/>
      <top/>
      <bottom style="medium">
        <color indexed="23"/>
      </bottom>
      <diagonal/>
    </border>
    <border>
      <left/>
      <right style="thin">
        <color indexed="23"/>
      </right>
      <top/>
      <bottom style="medium">
        <color indexed="23"/>
      </bottom>
      <diagonal/>
    </border>
    <border>
      <left/>
      <right/>
      <top/>
      <bottom style="medium">
        <color indexed="23"/>
      </bottom>
      <diagonal/>
    </border>
    <border>
      <left style="thin">
        <color indexed="55"/>
      </left>
      <right style="medium">
        <color indexed="55"/>
      </right>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hair">
        <color indexed="23"/>
      </bottom>
      <diagonal/>
    </border>
    <border>
      <left style="hair">
        <color indexed="23"/>
      </left>
      <right style="medium">
        <color indexed="23"/>
      </right>
      <top style="hair">
        <color indexed="23"/>
      </top>
      <bottom style="hair">
        <color indexed="23"/>
      </bottom>
      <diagonal/>
    </border>
    <border>
      <left style="hair">
        <color indexed="23"/>
      </left>
      <right style="medium">
        <color indexed="23"/>
      </right>
      <top/>
      <bottom style="hair">
        <color indexed="23"/>
      </bottom>
      <diagonal/>
    </border>
    <border>
      <left style="medium">
        <color indexed="23"/>
      </left>
      <right style="hair">
        <color indexed="23"/>
      </right>
      <top style="hair">
        <color indexed="23"/>
      </top>
      <bottom style="hair">
        <color indexed="23"/>
      </bottom>
      <diagonal/>
    </border>
    <border>
      <left style="thin">
        <color indexed="23"/>
      </left>
      <right style="medium">
        <color indexed="23"/>
      </right>
      <top style="medium">
        <color indexed="23"/>
      </top>
      <bottom/>
      <diagonal/>
    </border>
    <border>
      <left style="thin">
        <color indexed="23"/>
      </left>
      <right style="medium">
        <color indexed="23"/>
      </right>
      <top/>
      <bottom style="thin">
        <color indexed="23"/>
      </bottom>
      <diagonal/>
    </border>
    <border>
      <left style="medium">
        <color indexed="23"/>
      </left>
      <right style="hair">
        <color indexed="23"/>
      </right>
      <top style="hair">
        <color indexed="23"/>
      </top>
      <bottom style="medium">
        <color indexed="23"/>
      </bottom>
      <diagonal/>
    </border>
    <border>
      <left style="thin">
        <color indexed="23"/>
      </left>
      <right style="thin">
        <color indexed="23"/>
      </right>
      <top/>
      <bottom style="hair">
        <color indexed="23"/>
      </bottom>
      <diagonal/>
    </border>
    <border>
      <left/>
      <right style="medium">
        <color indexed="23"/>
      </right>
      <top/>
      <bottom style="hair">
        <color indexed="23"/>
      </bottom>
      <diagonal/>
    </border>
    <border>
      <left style="medium">
        <color indexed="23"/>
      </left>
      <right/>
      <top style="hair">
        <color indexed="23"/>
      </top>
      <bottom style="hair">
        <color indexed="23"/>
      </bottom>
      <diagonal/>
    </border>
    <border>
      <left/>
      <right/>
      <top style="hair">
        <color indexed="55"/>
      </top>
      <bottom style="hair">
        <color indexed="55"/>
      </bottom>
      <diagonal/>
    </border>
    <border>
      <left/>
      <right style="hair">
        <color indexed="23"/>
      </right>
      <top style="hair">
        <color indexed="23"/>
      </top>
      <bottom style="hair">
        <color indexed="23"/>
      </bottom>
      <diagonal/>
    </border>
    <border>
      <left style="hair">
        <color indexed="23"/>
      </left>
      <right style="medium">
        <color indexed="23"/>
      </right>
      <top/>
      <bottom/>
      <diagonal/>
    </border>
    <border>
      <left/>
      <right/>
      <top style="hair">
        <color indexed="23"/>
      </top>
      <bottom style="hair">
        <color indexed="23"/>
      </bottom>
      <diagonal/>
    </border>
    <border>
      <left style="thin">
        <color indexed="23"/>
      </left>
      <right style="thin">
        <color indexed="23"/>
      </right>
      <top style="hair">
        <color indexed="23"/>
      </top>
      <bottom/>
      <diagonal/>
    </border>
    <border>
      <left/>
      <right style="medium">
        <color indexed="23"/>
      </right>
      <top style="hair">
        <color indexed="23"/>
      </top>
      <bottom/>
      <diagonal/>
    </border>
    <border>
      <left style="thin">
        <color indexed="23"/>
      </left>
      <right style="thin">
        <color indexed="23"/>
      </right>
      <top/>
      <bottom/>
      <diagonal/>
    </border>
    <border>
      <left/>
      <right style="medium">
        <color indexed="23"/>
      </right>
      <top/>
      <bottom/>
      <diagonal/>
    </border>
    <border>
      <left style="thin">
        <color indexed="64"/>
      </left>
      <right style="thin">
        <color indexed="64"/>
      </right>
      <top style="hair">
        <color indexed="23"/>
      </top>
      <bottom style="hair">
        <color indexed="64"/>
      </bottom>
      <diagonal/>
    </border>
    <border>
      <left style="thin">
        <color indexed="64"/>
      </left>
      <right style="medium">
        <color indexed="23"/>
      </right>
      <top style="hair">
        <color indexed="23"/>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23"/>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23"/>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hair">
        <color indexed="23"/>
      </top>
      <bottom style="medium">
        <color indexed="23"/>
      </bottom>
      <diagonal/>
    </border>
    <border>
      <left style="thin">
        <color indexed="23"/>
      </left>
      <right style="medium">
        <color indexed="23"/>
      </right>
      <top style="hair">
        <color indexed="23"/>
      </top>
      <bottom style="medium">
        <color indexed="23"/>
      </bottom>
      <diagonal/>
    </border>
    <border>
      <left style="medium">
        <color indexed="55"/>
      </left>
      <right style="medium">
        <color indexed="55"/>
      </right>
      <top style="medium">
        <color indexed="55"/>
      </top>
      <bottom style="medium">
        <color indexed="55"/>
      </bottom>
      <diagonal/>
    </border>
    <border>
      <left style="medium">
        <color indexed="55"/>
      </left>
      <right style="medium">
        <color indexed="23"/>
      </right>
      <top style="medium">
        <color indexed="55"/>
      </top>
      <bottom style="medium">
        <color indexed="55"/>
      </bottom>
      <diagonal/>
    </border>
    <border>
      <left style="thin">
        <color indexed="64"/>
      </left>
      <right style="thin">
        <color indexed="64"/>
      </right>
      <top style="medium">
        <color indexed="23"/>
      </top>
      <bottom style="medium">
        <color indexed="23"/>
      </bottom>
      <diagonal/>
    </border>
    <border>
      <left style="thin">
        <color indexed="64"/>
      </left>
      <right style="medium">
        <color indexed="23"/>
      </right>
      <top style="medium">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thin">
        <color indexed="64"/>
      </right>
      <top style="hair">
        <color indexed="64"/>
      </top>
      <bottom style="hair">
        <color indexed="64"/>
      </bottom>
      <diagonal/>
    </border>
    <border>
      <left style="thin">
        <color indexed="64"/>
      </left>
      <right style="thin">
        <color indexed="64"/>
      </right>
      <top style="medium">
        <color indexed="23"/>
      </top>
      <bottom style="hair">
        <color indexed="64"/>
      </bottom>
      <diagonal/>
    </border>
    <border>
      <left/>
      <right style="thin">
        <color indexed="64"/>
      </right>
      <top style="medium">
        <color indexed="23"/>
      </top>
      <bottom style="medium">
        <color indexed="23"/>
      </bottom>
      <diagonal/>
    </border>
    <border>
      <left style="hair">
        <color indexed="23"/>
      </left>
      <right style="hair">
        <color indexed="23"/>
      </right>
      <top style="hair">
        <color indexed="23"/>
      </top>
      <bottom style="hair">
        <color indexed="23"/>
      </bottom>
      <diagonal/>
    </border>
    <border>
      <left style="hair">
        <color indexed="23"/>
      </left>
      <right/>
      <top style="hair">
        <color indexed="23"/>
      </top>
      <bottom style="hair">
        <color indexed="23"/>
      </bottom>
      <diagonal/>
    </border>
    <border>
      <left style="hair">
        <color indexed="23"/>
      </left>
      <right style="hair">
        <color indexed="23"/>
      </right>
      <top/>
      <bottom style="medium">
        <color indexed="23"/>
      </bottom>
      <diagonal/>
    </border>
    <border>
      <left style="hair">
        <color indexed="23"/>
      </left>
      <right/>
      <top/>
      <bottom style="medium">
        <color indexed="23"/>
      </bottom>
      <diagonal/>
    </border>
    <border>
      <left/>
      <right style="thin">
        <color indexed="64"/>
      </right>
      <top style="hair">
        <color indexed="64"/>
      </top>
      <bottom/>
      <diagonal/>
    </border>
    <border>
      <left/>
      <right style="thin">
        <color indexed="64"/>
      </right>
      <top style="medium">
        <color indexed="23"/>
      </top>
      <bottom style="hair">
        <color indexed="64"/>
      </bottom>
      <diagonal/>
    </border>
    <border>
      <left style="thin">
        <color indexed="64"/>
      </left>
      <right style="hair">
        <color indexed="23"/>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23"/>
      </top>
      <bottom/>
      <diagonal/>
    </border>
    <border>
      <left style="medium">
        <color indexed="23"/>
      </left>
      <right/>
      <top style="medium">
        <color indexed="23"/>
      </top>
      <bottom/>
      <diagonal/>
    </border>
    <border>
      <left style="medium">
        <color indexed="23"/>
      </left>
      <right/>
      <top/>
      <bottom/>
      <diagonal/>
    </border>
    <border>
      <left style="medium">
        <color indexed="23"/>
      </left>
      <right style="hair">
        <color indexed="23"/>
      </right>
      <top/>
      <bottom/>
      <diagonal/>
    </border>
    <border>
      <left style="hair">
        <color indexed="23"/>
      </left>
      <right style="hair">
        <color indexed="23"/>
      </right>
      <top/>
      <bottom/>
      <diagonal/>
    </border>
    <border>
      <left style="hair">
        <color indexed="23"/>
      </left>
      <right/>
      <top/>
      <bottom/>
      <diagonal/>
    </border>
    <border>
      <left style="medium">
        <color indexed="23"/>
      </left>
      <right/>
      <top style="hair">
        <color indexed="23"/>
      </top>
      <bottom style="medium">
        <color indexed="23"/>
      </bottom>
      <diagonal/>
    </border>
    <border>
      <left/>
      <right/>
      <top style="hair">
        <color indexed="23"/>
      </top>
      <bottom style="medium">
        <color indexed="23"/>
      </bottom>
      <diagonal/>
    </border>
    <border>
      <left/>
      <right style="hair">
        <color indexed="23"/>
      </right>
      <top style="hair">
        <color indexed="23"/>
      </top>
      <bottom style="medium">
        <color indexed="23"/>
      </bottom>
      <diagonal/>
    </border>
    <border>
      <left/>
      <right/>
      <top/>
      <bottom style="hair">
        <color indexed="23"/>
      </bottom>
      <diagonal/>
    </border>
    <border>
      <left style="medium">
        <color indexed="23"/>
      </left>
      <right/>
      <top style="medium">
        <color indexed="23"/>
      </top>
      <bottom style="hair">
        <color indexed="64"/>
      </bottom>
      <diagonal/>
    </border>
    <border>
      <left/>
      <right/>
      <top style="medium">
        <color indexed="23"/>
      </top>
      <bottom style="hair">
        <color indexed="64"/>
      </bottom>
      <diagonal/>
    </border>
    <border>
      <left/>
      <right style="hair">
        <color indexed="23"/>
      </right>
      <top style="medium">
        <color indexed="23"/>
      </top>
      <bottom style="hair">
        <color indexed="64"/>
      </bottom>
      <diagonal/>
    </border>
    <border>
      <left style="medium">
        <color indexed="23"/>
      </left>
      <right/>
      <top style="hair">
        <color indexed="64"/>
      </top>
      <bottom/>
      <diagonal/>
    </border>
    <border>
      <left/>
      <right/>
      <top style="hair">
        <color indexed="64"/>
      </top>
      <bottom/>
      <diagonal/>
    </border>
    <border>
      <left/>
      <right style="hair">
        <color indexed="23"/>
      </right>
      <top style="hair">
        <color indexed="64"/>
      </top>
      <bottom/>
      <diagonal/>
    </border>
    <border>
      <left style="medium">
        <color indexed="23"/>
      </left>
      <right style="thin">
        <color indexed="64"/>
      </right>
      <top style="medium">
        <color indexed="23"/>
      </top>
      <bottom style="medium">
        <color indexed="23"/>
      </bottom>
      <diagonal/>
    </border>
    <border>
      <left style="thin">
        <color indexed="64"/>
      </left>
      <right style="hair">
        <color indexed="23"/>
      </right>
      <top style="medium">
        <color indexed="23"/>
      </top>
      <bottom style="medium">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top style="medium">
        <color indexed="23"/>
      </top>
      <bottom style="thin">
        <color indexed="23"/>
      </bottom>
      <diagonal/>
    </border>
    <border>
      <left/>
      <right/>
      <top style="medium">
        <color indexed="23"/>
      </top>
      <bottom style="thin">
        <color indexed="23"/>
      </bottom>
      <diagonal/>
    </border>
    <border>
      <left/>
      <right style="thin">
        <color indexed="23"/>
      </right>
      <top style="medium">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medium">
        <color indexed="23"/>
      </left>
      <right style="thin">
        <color indexed="23"/>
      </right>
      <top style="medium">
        <color indexed="23"/>
      </top>
      <bottom style="thin">
        <color indexed="23"/>
      </bottom>
      <diagonal/>
    </border>
    <border>
      <left style="thin">
        <color indexed="23"/>
      </left>
      <right style="thin">
        <color indexed="23"/>
      </right>
      <top/>
      <bottom style="medium">
        <color indexed="23"/>
      </bottom>
      <diagonal/>
    </border>
    <border>
      <left style="medium">
        <color indexed="23"/>
      </left>
      <right style="thin">
        <color indexed="23"/>
      </right>
      <top style="thin">
        <color indexed="23"/>
      </top>
      <bottom style="thin">
        <color indexed="23"/>
      </bottom>
      <diagonal/>
    </border>
    <border>
      <left style="medium">
        <color indexed="23"/>
      </left>
      <right/>
      <top style="medium">
        <color indexed="23"/>
      </top>
      <bottom style="thin">
        <color indexed="23"/>
      </bottom>
      <diagonal/>
    </border>
    <border>
      <left/>
      <right style="thin">
        <color indexed="23"/>
      </right>
      <top style="medium">
        <color indexed="23"/>
      </top>
      <bottom/>
      <diagonal/>
    </border>
    <border>
      <left style="medium">
        <color indexed="23"/>
      </left>
      <right/>
      <top/>
      <bottom style="medium">
        <color indexed="23"/>
      </bottom>
      <diagonal/>
    </border>
    <border>
      <left style="thin">
        <color indexed="23"/>
      </left>
      <right/>
      <top style="medium">
        <color indexed="23"/>
      </top>
      <bottom/>
      <diagonal/>
    </border>
    <border>
      <left/>
      <right style="medium">
        <color indexed="23"/>
      </right>
      <top/>
      <bottom style="medium">
        <color indexed="23"/>
      </bottom>
      <diagonal/>
    </border>
    <border>
      <left style="medium">
        <color indexed="23"/>
      </left>
      <right/>
      <top style="hair">
        <color indexed="23"/>
      </top>
      <bottom/>
      <diagonal/>
    </border>
    <border>
      <left/>
      <right style="thin">
        <color indexed="23"/>
      </right>
      <top style="hair">
        <color indexed="23"/>
      </top>
      <bottom/>
      <diagonal/>
    </border>
    <border>
      <left/>
      <right style="hair">
        <color indexed="23"/>
      </right>
      <top/>
      <bottom/>
      <diagonal/>
    </border>
    <border>
      <left/>
      <right style="thin">
        <color indexed="23"/>
      </right>
      <top style="hair">
        <color indexed="23"/>
      </top>
      <bottom style="hair">
        <color indexed="23"/>
      </bottom>
      <diagonal/>
    </border>
    <border>
      <left/>
      <right style="hair">
        <color indexed="23"/>
      </right>
      <top style="medium">
        <color indexed="23"/>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55"/>
      </right>
      <top style="hair">
        <color indexed="23"/>
      </top>
      <bottom style="medium">
        <color indexed="23"/>
      </bottom>
      <diagonal/>
    </border>
    <border>
      <left style="thin">
        <color indexed="23"/>
      </left>
      <right style="medium">
        <color indexed="23"/>
      </right>
      <top style="hair">
        <color indexed="23"/>
      </top>
      <bottom style="hair">
        <color indexed="2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right/>
      <top/>
      <bottom style="hair">
        <color indexed="64"/>
      </bottom>
      <diagonal/>
    </border>
  </borders>
  <cellStyleXfs count="5">
    <xf numFmtId="0" fontId="0" fillId="0" borderId="0" applyBorder="0"/>
    <xf numFmtId="43" fontId="15" fillId="0" borderId="0" applyFont="0" applyFill="0" applyBorder="0" applyAlignment="0" applyProtection="0"/>
    <xf numFmtId="9" fontId="15" fillId="0" borderId="0" applyFont="0" applyFill="0" applyBorder="0" applyAlignment="0" applyProtection="0"/>
    <xf numFmtId="0" fontId="1" fillId="0" borderId="0"/>
    <xf numFmtId="0" fontId="27" fillId="0" borderId="0" applyNumberFormat="0" applyFill="0" applyBorder="0" applyAlignment="0" applyProtection="0"/>
  </cellStyleXfs>
  <cellXfs count="447">
    <xf numFmtId="0" fontId="0" fillId="0" borderId="0" xfId="0"/>
    <xf numFmtId="3" fontId="8" fillId="2" borderId="2" xfId="0" applyNumberFormat="1" applyFont="1" applyFill="1" applyBorder="1" applyAlignment="1" applyProtection="1">
      <alignment horizontal="right" vertical="top"/>
    </xf>
    <xf numFmtId="0" fontId="4" fillId="3" borderId="3" xfId="0" applyFont="1" applyFill="1" applyBorder="1" applyAlignment="1" applyProtection="1">
      <alignment horizontal="center" vertical="top"/>
      <protection locked="0"/>
    </xf>
    <xf numFmtId="165" fontId="4" fillId="4" borderId="4" xfId="0" applyNumberFormat="1" applyFont="1" applyFill="1" applyBorder="1" applyAlignment="1" applyProtection="1">
      <alignment horizontal="center" vertical="top"/>
      <protection locked="0"/>
    </xf>
    <xf numFmtId="165" fontId="4" fillId="4" borderId="4" xfId="0" applyNumberFormat="1" applyFont="1" applyFill="1" applyBorder="1" applyAlignment="1" applyProtection="1">
      <alignment horizontal="right" vertical="top"/>
      <protection locked="0"/>
    </xf>
    <xf numFmtId="165" fontId="4" fillId="4" borderId="1" xfId="0" applyNumberFormat="1" applyFont="1" applyFill="1" applyBorder="1" applyAlignment="1" applyProtection="1">
      <alignment horizontal="center" vertical="top"/>
      <protection locked="0"/>
    </xf>
    <xf numFmtId="165" fontId="4" fillId="4" borderId="1" xfId="0" applyNumberFormat="1" applyFont="1" applyFill="1" applyBorder="1" applyAlignment="1" applyProtection="1">
      <alignment horizontal="right" vertical="top"/>
      <protection locked="0"/>
    </xf>
    <xf numFmtId="165" fontId="4" fillId="4" borderId="5" xfId="0" applyNumberFormat="1" applyFont="1" applyFill="1" applyBorder="1" applyAlignment="1" applyProtection="1">
      <alignment horizontal="right" vertical="top"/>
      <protection locked="0"/>
    </xf>
    <xf numFmtId="165" fontId="4" fillId="4" borderId="6" xfId="0" applyNumberFormat="1" applyFont="1" applyFill="1" applyBorder="1" applyAlignment="1" applyProtection="1">
      <alignment horizontal="right" vertical="top"/>
      <protection locked="0"/>
    </xf>
    <xf numFmtId="3" fontId="8" fillId="2" borderId="7" xfId="0" applyNumberFormat="1" applyFont="1" applyFill="1" applyBorder="1" applyAlignment="1" applyProtection="1">
      <alignment horizontal="right" vertical="top"/>
    </xf>
    <xf numFmtId="164" fontId="6" fillId="3" borderId="8" xfId="0" applyNumberFormat="1" applyFont="1" applyFill="1" applyBorder="1" applyAlignment="1" applyProtection="1">
      <alignment horizontal="center" vertical="top"/>
      <protection locked="0"/>
    </xf>
    <xf numFmtId="2" fontId="6" fillId="3" borderId="9" xfId="0" applyNumberFormat="1" applyFont="1" applyFill="1" applyBorder="1" applyAlignment="1" applyProtection="1">
      <alignment horizontal="left" vertical="top"/>
      <protection locked="0"/>
    </xf>
    <xf numFmtId="3" fontId="4" fillId="5" borderId="1" xfId="0" applyNumberFormat="1" applyFont="1" applyFill="1" applyBorder="1" applyAlignment="1" applyProtection="1">
      <alignment horizontal="right" vertical="top"/>
      <protection locked="0"/>
    </xf>
    <xf numFmtId="3" fontId="4" fillId="5" borderId="10" xfId="0" applyNumberFormat="1" applyFont="1" applyFill="1" applyBorder="1" applyAlignment="1" applyProtection="1">
      <alignment horizontal="right" vertical="top"/>
      <protection locked="0"/>
    </xf>
    <xf numFmtId="3" fontId="4" fillId="5" borderId="2" xfId="0" applyNumberFormat="1" applyFont="1" applyFill="1" applyBorder="1" applyAlignment="1" applyProtection="1">
      <alignment horizontal="right" vertical="top"/>
      <protection locked="0"/>
    </xf>
    <xf numFmtId="165" fontId="4" fillId="4" borderId="11"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right" vertical="top"/>
      <protection locked="0"/>
    </xf>
    <xf numFmtId="3" fontId="4" fillId="2" borderId="7" xfId="0" applyNumberFormat="1" applyFont="1" applyFill="1" applyBorder="1" applyAlignment="1" applyProtection="1">
      <alignment horizontal="right" vertical="top"/>
    </xf>
    <xf numFmtId="3" fontId="4" fillId="2" borderId="2" xfId="0" applyNumberFormat="1" applyFont="1" applyFill="1" applyBorder="1" applyAlignment="1" applyProtection="1">
      <alignment horizontal="right" vertical="top"/>
    </xf>
    <xf numFmtId="165" fontId="4" fillId="2" borderId="4" xfId="0" applyNumberFormat="1" applyFont="1" applyFill="1" applyBorder="1" applyAlignment="1" applyProtection="1">
      <alignment horizontal="right" vertical="top"/>
    </xf>
    <xf numFmtId="165" fontId="4" fillId="2" borderId="1" xfId="0" applyNumberFormat="1" applyFont="1" applyFill="1" applyBorder="1" applyAlignment="1" applyProtection="1">
      <alignment horizontal="right" vertical="top"/>
    </xf>
    <xf numFmtId="0" fontId="2" fillId="3" borderId="5" xfId="0" applyFont="1" applyFill="1" applyBorder="1" applyAlignment="1" applyProtection="1">
      <alignment horizontal="right" vertical="top"/>
      <protection locked="0"/>
    </xf>
    <xf numFmtId="1" fontId="3" fillId="0" borderId="0" xfId="0" applyNumberFormat="1" applyFont="1" applyBorder="1" applyAlignment="1" applyProtection="1">
      <alignment vertical="top"/>
      <protection locked="0"/>
    </xf>
    <xf numFmtId="0" fontId="3" fillId="0" borderId="0" xfId="0" applyFont="1" applyBorder="1" applyAlignment="1" applyProtection="1">
      <alignment vertical="top"/>
      <protection locked="0"/>
    </xf>
    <xf numFmtId="0" fontId="5" fillId="3" borderId="12"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12" fillId="3" borderId="13"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top"/>
      <protection locked="0"/>
    </xf>
    <xf numFmtId="1" fontId="4" fillId="0" borderId="0" xfId="0" applyNumberFormat="1" applyFont="1" applyAlignment="1" applyProtection="1">
      <alignment vertical="top"/>
      <protection locked="0"/>
    </xf>
    <xf numFmtId="0" fontId="4" fillId="0" borderId="0" xfId="0" applyFont="1" applyAlignment="1" applyProtection="1">
      <alignment vertical="top"/>
      <protection locked="0"/>
    </xf>
    <xf numFmtId="164" fontId="4" fillId="0" borderId="0" xfId="0" applyNumberFormat="1" applyFont="1" applyAlignment="1" applyProtection="1">
      <alignment horizontal="center" vertical="top"/>
      <protection locked="0"/>
    </xf>
    <xf numFmtId="164" fontId="4" fillId="0" borderId="0" xfId="0" applyNumberFormat="1" applyFont="1" applyFill="1" applyBorder="1" applyAlignment="1" applyProtection="1">
      <alignment horizontal="center" vertical="top"/>
      <protection locked="0"/>
    </xf>
    <xf numFmtId="164" fontId="6" fillId="3" borderId="15" xfId="0" applyNumberFormat="1" applyFont="1" applyFill="1" applyBorder="1" applyAlignment="1" applyProtection="1">
      <alignment horizontal="center" vertical="top"/>
      <protection locked="0"/>
    </xf>
    <xf numFmtId="0" fontId="6" fillId="3" borderId="16" xfId="0" applyFont="1" applyFill="1" applyBorder="1" applyAlignment="1" applyProtection="1">
      <alignment horizontal="center" vertical="top" wrapText="1"/>
      <protection locked="0"/>
    </xf>
    <xf numFmtId="0" fontId="6" fillId="3" borderId="17" xfId="0" applyFont="1" applyFill="1" applyBorder="1" applyAlignment="1" applyProtection="1">
      <alignment horizontal="left" vertical="top"/>
      <protection locked="0"/>
    </xf>
    <xf numFmtId="0" fontId="6" fillId="3" borderId="9" xfId="0" applyFont="1" applyFill="1" applyBorder="1" applyAlignment="1" applyProtection="1">
      <alignment horizontal="center" vertical="top"/>
      <protection locked="0"/>
    </xf>
    <xf numFmtId="0" fontId="6" fillId="3" borderId="18" xfId="0" applyFont="1" applyFill="1" applyBorder="1" applyAlignment="1" applyProtection="1">
      <alignment horizontal="center" vertical="top"/>
      <protection locked="0"/>
    </xf>
    <xf numFmtId="11" fontId="4" fillId="0" borderId="0" xfId="0" applyNumberFormat="1" applyFont="1" applyAlignment="1" applyProtection="1">
      <alignment vertical="top"/>
      <protection locked="0"/>
    </xf>
    <xf numFmtId="0" fontId="4" fillId="3" borderId="19" xfId="0" applyFont="1" applyFill="1" applyBorder="1" applyAlignment="1" applyProtection="1">
      <alignment horizontal="center" vertical="top"/>
      <protection locked="0"/>
    </xf>
    <xf numFmtId="0" fontId="4" fillId="3" borderId="20" xfId="0" applyFont="1" applyFill="1" applyBorder="1" applyAlignment="1" applyProtection="1">
      <alignment horizontal="center" vertical="top"/>
      <protection locked="0"/>
    </xf>
    <xf numFmtId="0" fontId="4" fillId="3" borderId="21" xfId="0" applyFont="1" applyFill="1" applyBorder="1" applyAlignment="1" applyProtection="1">
      <alignment horizontal="center" vertical="top"/>
      <protection locked="0"/>
    </xf>
    <xf numFmtId="0" fontId="4" fillId="3" borderId="22" xfId="0" applyFont="1" applyFill="1" applyBorder="1" applyAlignment="1" applyProtection="1">
      <alignment horizontal="center" vertical="top" wrapText="1"/>
      <protection locked="0"/>
    </xf>
    <xf numFmtId="3" fontId="6" fillId="2" borderId="23" xfId="0" applyNumberFormat="1" applyFont="1" applyFill="1" applyBorder="1" applyAlignment="1" applyProtection="1">
      <alignment horizontal="center" vertical="center"/>
      <protection locked="0"/>
    </xf>
    <xf numFmtId="3" fontId="6" fillId="2" borderId="24" xfId="0" applyNumberFormat="1" applyFont="1" applyFill="1" applyBorder="1" applyAlignment="1" applyProtection="1">
      <alignment horizontal="center" vertical="center"/>
      <protection locked="0"/>
    </xf>
    <xf numFmtId="164" fontId="8" fillId="2" borderId="25" xfId="0" applyNumberFormat="1" applyFont="1" applyFill="1" applyBorder="1" applyAlignment="1" applyProtection="1">
      <alignment horizontal="right" vertical="top"/>
      <protection locked="0"/>
    </xf>
    <xf numFmtId="164" fontId="8" fillId="2" borderId="26" xfId="0" applyNumberFormat="1" applyFont="1" applyFill="1" applyBorder="1" applyAlignment="1" applyProtection="1">
      <alignment horizontal="right" vertical="top"/>
      <protection locked="0"/>
    </xf>
    <xf numFmtId="3" fontId="4" fillId="2" borderId="27" xfId="0" applyNumberFormat="1" applyFont="1" applyFill="1" applyBorder="1" applyAlignment="1" applyProtection="1">
      <alignment horizontal="right" vertical="top"/>
      <protection locked="0"/>
    </xf>
    <xf numFmtId="3" fontId="4" fillId="2" borderId="1" xfId="0" applyNumberFormat="1" applyFont="1" applyFill="1" applyBorder="1" applyAlignment="1" applyProtection="1">
      <alignment horizontal="right" vertical="top"/>
      <protection locked="0"/>
    </xf>
    <xf numFmtId="3" fontId="4" fillId="2" borderId="10" xfId="0" applyNumberFormat="1" applyFont="1" applyFill="1" applyBorder="1" applyAlignment="1" applyProtection="1">
      <alignment horizontal="right" vertical="top"/>
      <protection locked="0"/>
    </xf>
    <xf numFmtId="0" fontId="4" fillId="0" borderId="0" xfId="0" applyFont="1" applyBorder="1" applyAlignment="1" applyProtection="1">
      <alignment vertical="top"/>
      <protection locked="0"/>
    </xf>
    <xf numFmtId="164" fontId="4" fillId="0" borderId="0" xfId="0" applyNumberFormat="1" applyFont="1" applyBorder="1" applyAlignment="1" applyProtection="1">
      <alignment horizontal="center" vertical="top"/>
      <protection locked="0"/>
    </xf>
    <xf numFmtId="164" fontId="4" fillId="0" borderId="0" xfId="0" applyNumberFormat="1" applyFont="1" applyFill="1" applyAlignment="1" applyProtection="1">
      <alignment horizontal="center" vertical="top"/>
      <protection locked="0"/>
    </xf>
    <xf numFmtId="0" fontId="6" fillId="3" borderId="28" xfId="0" applyFont="1" applyFill="1" applyBorder="1" applyAlignment="1" applyProtection="1">
      <alignment horizontal="center" vertical="top" wrapText="1" shrinkToFit="1"/>
      <protection locked="0"/>
    </xf>
    <xf numFmtId="0" fontId="6" fillId="0" borderId="0" xfId="0" applyFont="1" applyFill="1" applyBorder="1" applyAlignment="1" applyProtection="1">
      <alignment vertical="top" wrapText="1" shrinkToFit="1"/>
      <protection locked="0"/>
    </xf>
    <xf numFmtId="0" fontId="4" fillId="3" borderId="29"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3" fontId="6" fillId="2" borderId="30" xfId="0" applyNumberFormat="1" applyFont="1" applyFill="1" applyBorder="1" applyAlignment="1" applyProtection="1">
      <alignment horizontal="right" vertical="top"/>
      <protection locked="0"/>
    </xf>
    <xf numFmtId="164" fontId="8" fillId="2" borderId="31" xfId="0" applyNumberFormat="1" applyFont="1" applyFill="1" applyBorder="1" applyAlignment="1" applyProtection="1">
      <alignment horizontal="right" vertical="top"/>
      <protection locked="0"/>
    </xf>
    <xf numFmtId="164" fontId="8" fillId="2" borderId="32"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left" vertical="top"/>
      <protection locked="0"/>
    </xf>
    <xf numFmtId="0" fontId="4" fillId="2" borderId="33" xfId="0" applyFont="1" applyFill="1" applyBorder="1" applyAlignment="1" applyProtection="1">
      <alignment horizontal="right" vertical="top"/>
      <protection locked="0"/>
    </xf>
    <xf numFmtId="164" fontId="8" fillId="0"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horizontal="right" vertical="top"/>
      <protection locked="0"/>
    </xf>
    <xf numFmtId="0" fontId="9" fillId="0" borderId="0" xfId="0" applyFont="1" applyFill="1" applyBorder="1" applyAlignment="1" applyProtection="1">
      <alignment vertical="top"/>
      <protection locked="0"/>
    </xf>
    <xf numFmtId="0" fontId="9" fillId="0" borderId="0" xfId="0" applyFont="1" applyAlignment="1" applyProtection="1">
      <alignment vertical="top"/>
      <protection locked="0"/>
    </xf>
    <xf numFmtId="1" fontId="9" fillId="0" borderId="0" xfId="0" applyNumberFormat="1" applyFont="1" applyAlignment="1" applyProtection="1">
      <alignment vertical="top"/>
      <protection locked="0"/>
    </xf>
    <xf numFmtId="3" fontId="6" fillId="0" borderId="0" xfId="0" applyNumberFormat="1" applyFont="1" applyFill="1" applyBorder="1" applyAlignment="1" applyProtection="1">
      <alignment horizontal="right" vertical="top"/>
      <protection locked="0"/>
    </xf>
    <xf numFmtId="3" fontId="6" fillId="0" borderId="0" xfId="0" applyNumberFormat="1" applyFont="1" applyFill="1" applyBorder="1" applyAlignment="1" applyProtection="1">
      <alignment vertical="top"/>
      <protection locked="0"/>
    </xf>
    <xf numFmtId="3" fontId="10" fillId="0" borderId="0" xfId="0" applyNumberFormat="1" applyFont="1" applyFill="1" applyBorder="1" applyAlignment="1" applyProtection="1">
      <alignment horizontal="right" vertical="top"/>
      <protection locked="0"/>
    </xf>
    <xf numFmtId="0" fontId="4" fillId="2" borderId="34" xfId="0" applyFont="1" applyFill="1" applyBorder="1" applyAlignment="1" applyProtection="1">
      <alignment horizontal="right" vertical="top"/>
      <protection locked="0"/>
    </xf>
    <xf numFmtId="0" fontId="4" fillId="2" borderId="35" xfId="0" applyFont="1" applyFill="1" applyBorder="1" applyAlignment="1" applyProtection="1">
      <alignment horizontal="right" vertical="top"/>
      <protection locked="0"/>
    </xf>
    <xf numFmtId="3" fontId="4" fillId="2" borderId="2" xfId="0" applyNumberFormat="1" applyFont="1" applyFill="1" applyBorder="1" applyAlignment="1" applyProtection="1">
      <alignment vertical="top"/>
      <protection locked="0"/>
    </xf>
    <xf numFmtId="3" fontId="4" fillId="2" borderId="7" xfId="0" applyNumberFormat="1" applyFont="1" applyFill="1" applyBorder="1" applyAlignment="1" applyProtection="1">
      <alignment vertical="top"/>
      <protection locked="0"/>
    </xf>
    <xf numFmtId="3" fontId="8" fillId="2" borderId="36" xfId="0" applyNumberFormat="1" applyFont="1" applyFill="1" applyBorder="1" applyAlignment="1" applyProtection="1">
      <alignment horizontal="right" vertical="top"/>
      <protection locked="0"/>
    </xf>
    <xf numFmtId="3" fontId="4" fillId="2" borderId="33" xfId="0" applyNumberFormat="1" applyFont="1" applyFill="1" applyBorder="1" applyAlignment="1" applyProtection="1">
      <alignment horizontal="right" vertical="top"/>
      <protection locked="0"/>
    </xf>
    <xf numFmtId="0" fontId="4" fillId="2" borderId="33" xfId="0" applyFont="1" applyFill="1" applyBorder="1" applyAlignment="1" applyProtection="1">
      <alignment vertical="top"/>
      <protection locked="0"/>
    </xf>
    <xf numFmtId="0" fontId="4" fillId="2" borderId="37" xfId="0" applyFont="1" applyFill="1" applyBorder="1" applyAlignment="1" applyProtection="1">
      <alignment vertical="top"/>
      <protection locked="0"/>
    </xf>
    <xf numFmtId="0" fontId="4" fillId="2" borderId="35" xfId="0" applyFont="1" applyFill="1" applyBorder="1" applyAlignment="1" applyProtection="1">
      <alignment vertical="top"/>
      <protection locked="0"/>
    </xf>
    <xf numFmtId="3" fontId="4" fillId="2" borderId="38" xfId="0" applyNumberFormat="1" applyFont="1" applyFill="1" applyBorder="1" applyAlignment="1" applyProtection="1">
      <alignment vertical="top"/>
      <protection locked="0"/>
    </xf>
    <xf numFmtId="3" fontId="4" fillId="2" borderId="39" xfId="0" applyNumberFormat="1" applyFont="1" applyFill="1" applyBorder="1" applyAlignment="1" applyProtection="1">
      <alignment vertical="top"/>
      <protection locked="0"/>
    </xf>
    <xf numFmtId="164" fontId="10" fillId="0" borderId="0" xfId="0" applyNumberFormat="1" applyFont="1" applyFill="1" applyBorder="1" applyAlignment="1" applyProtection="1">
      <alignment horizontal="right" vertical="top"/>
      <protection locked="0"/>
    </xf>
    <xf numFmtId="3" fontId="4" fillId="2" borderId="40" xfId="0" applyNumberFormat="1" applyFont="1" applyFill="1" applyBorder="1" applyAlignment="1" applyProtection="1">
      <alignment vertical="top"/>
      <protection locked="0"/>
    </xf>
    <xf numFmtId="3" fontId="4" fillId="2" borderId="41" xfId="0" applyNumberFormat="1" applyFont="1" applyFill="1" applyBorder="1" applyAlignment="1" applyProtection="1">
      <alignment vertical="top"/>
      <protection locked="0"/>
    </xf>
    <xf numFmtId="3" fontId="4" fillId="2" borderId="42" xfId="0" applyNumberFormat="1" applyFont="1" applyFill="1" applyBorder="1" applyAlignment="1" applyProtection="1">
      <alignment vertical="top"/>
      <protection locked="0"/>
    </xf>
    <xf numFmtId="3" fontId="4" fillId="2" borderId="43" xfId="0" applyNumberFormat="1" applyFont="1" applyFill="1" applyBorder="1" applyAlignment="1" applyProtection="1">
      <alignment vertical="top"/>
      <protection locked="0"/>
    </xf>
    <xf numFmtId="3" fontId="4" fillId="6" borderId="44" xfId="0" applyNumberFormat="1" applyFont="1" applyFill="1" applyBorder="1" applyAlignment="1" applyProtection="1">
      <alignment vertical="top"/>
      <protection locked="0"/>
    </xf>
    <xf numFmtId="3" fontId="4" fillId="6" borderId="45" xfId="0" applyNumberFormat="1" applyFont="1" applyFill="1" applyBorder="1" applyAlignment="1" applyProtection="1">
      <alignment vertical="top"/>
      <protection locked="0"/>
    </xf>
    <xf numFmtId="0" fontId="4" fillId="0" borderId="0" xfId="0" applyFont="1" applyProtection="1">
      <protection locked="0"/>
    </xf>
    <xf numFmtId="1" fontId="4" fillId="0" borderId="0" xfId="0" applyNumberFormat="1" applyFont="1" applyProtection="1">
      <protection locked="0"/>
    </xf>
    <xf numFmtId="3" fontId="4" fillId="2" borderId="46" xfId="0" applyNumberFormat="1" applyFont="1" applyFill="1" applyBorder="1" applyAlignment="1" applyProtection="1">
      <alignment vertical="top"/>
      <protection locked="0"/>
    </xf>
    <xf numFmtId="3" fontId="4" fillId="2" borderId="47" xfId="0" applyNumberFormat="1" applyFont="1" applyFill="1" applyBorder="1" applyAlignment="1" applyProtection="1">
      <alignment vertical="top"/>
      <protection locked="0"/>
    </xf>
    <xf numFmtId="0" fontId="4" fillId="0" borderId="48" xfId="0" applyFont="1" applyBorder="1" applyAlignment="1" applyProtection="1">
      <alignment horizontal="center" vertical="top"/>
      <protection locked="0"/>
    </xf>
    <xf numFmtId="0" fontId="4" fillId="0" borderId="49" xfId="0" applyFont="1" applyBorder="1" applyAlignment="1" applyProtection="1">
      <alignment horizontal="center" vertical="top"/>
      <protection locked="0"/>
    </xf>
    <xf numFmtId="1" fontId="4" fillId="0" borderId="50" xfId="0" applyNumberFormat="1" applyFont="1" applyBorder="1" applyAlignment="1" applyProtection="1">
      <alignment horizontal="center"/>
      <protection locked="0"/>
    </xf>
    <xf numFmtId="0" fontId="4" fillId="0" borderId="0" xfId="0" applyFont="1" applyFill="1" applyBorder="1" applyAlignment="1" applyProtection="1">
      <protection locked="0"/>
    </xf>
    <xf numFmtId="0" fontId="4" fillId="0" borderId="0" xfId="0" applyFont="1" applyFill="1" applyBorder="1" applyProtection="1">
      <protection locked="0"/>
    </xf>
    <xf numFmtId="165" fontId="4" fillId="0" borderId="51" xfId="0" applyNumberFormat="1" applyFont="1" applyFill="1" applyBorder="1" applyAlignment="1" applyProtection="1">
      <alignment horizontal="center"/>
      <protection locked="0"/>
    </xf>
    <xf numFmtId="166" fontId="4" fillId="0" borderId="52" xfId="0" applyNumberFormat="1" applyFont="1" applyFill="1" applyBorder="1" applyAlignment="1" applyProtection="1">
      <alignment horizontal="center"/>
      <protection locked="0"/>
    </xf>
    <xf numFmtId="167" fontId="4" fillId="0" borderId="53" xfId="0" applyNumberFormat="1" applyFont="1" applyFill="1" applyBorder="1" applyAlignment="1" applyProtection="1">
      <alignment horizontal="center"/>
      <protection locked="0"/>
    </xf>
    <xf numFmtId="1" fontId="4" fillId="0" borderId="0" xfId="0" applyNumberFormat="1" applyFont="1" applyFill="1" applyBorder="1" applyProtection="1">
      <protection locked="0"/>
    </xf>
    <xf numFmtId="165" fontId="4" fillId="3" borderId="51" xfId="0" applyNumberFormat="1" applyFont="1" applyFill="1" applyBorder="1" applyAlignment="1" applyProtection="1">
      <alignment horizontal="center"/>
      <protection locked="0"/>
    </xf>
    <xf numFmtId="166" fontId="4" fillId="3" borderId="52" xfId="0" applyNumberFormat="1" applyFont="1" applyFill="1" applyBorder="1" applyAlignment="1" applyProtection="1">
      <alignment horizontal="center"/>
      <protection locked="0"/>
    </xf>
    <xf numFmtId="167" fontId="4" fillId="3" borderId="53" xfId="0" applyNumberFormat="1" applyFont="1" applyFill="1" applyBorder="1" applyAlignment="1" applyProtection="1">
      <alignment horizontal="center"/>
      <protection locked="0"/>
    </xf>
    <xf numFmtId="165" fontId="4" fillId="0" borderId="54" xfId="0" applyNumberFormat="1" applyFont="1" applyFill="1" applyBorder="1" applyAlignment="1" applyProtection="1">
      <alignment horizontal="center"/>
      <protection locked="0"/>
    </xf>
    <xf numFmtId="166" fontId="4" fillId="0" borderId="55" xfId="0" applyNumberFormat="1" applyFont="1" applyFill="1" applyBorder="1" applyAlignment="1" applyProtection="1">
      <alignment horizontal="center"/>
      <protection locked="0"/>
    </xf>
    <xf numFmtId="167" fontId="4" fillId="0" borderId="56"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left" wrapText="1"/>
      <protection locked="0"/>
    </xf>
    <xf numFmtId="0" fontId="6" fillId="0" borderId="0" xfId="0" applyFont="1" applyAlignment="1" applyProtection="1">
      <alignment horizontal="left"/>
      <protection locked="0"/>
    </xf>
    <xf numFmtId="0" fontId="4" fillId="0" borderId="0" xfId="0" applyFont="1" applyAlignment="1" applyProtection="1">
      <alignment horizontal="center"/>
      <protection locked="0"/>
    </xf>
    <xf numFmtId="49" fontId="4" fillId="0" borderId="0" xfId="0" applyNumberFormat="1" applyFont="1" applyFill="1" applyBorder="1" applyAlignment="1" applyProtection="1">
      <alignment horizontal="left"/>
      <protection locked="0"/>
    </xf>
    <xf numFmtId="0" fontId="4" fillId="0" borderId="0" xfId="0" applyFont="1" applyAlignment="1" applyProtection="1">
      <protection locked="0"/>
    </xf>
    <xf numFmtId="49" fontId="4" fillId="0" borderId="0" xfId="0" applyNumberFormat="1" applyFont="1" applyAlignment="1" applyProtection="1">
      <alignment horizontal="left" wrapText="1"/>
      <protection locked="0"/>
    </xf>
    <xf numFmtId="49" fontId="4" fillId="0" borderId="0" xfId="0" applyNumberFormat="1" applyFont="1" applyBorder="1" applyAlignment="1" applyProtection="1">
      <alignment horizontal="left"/>
      <protection locked="0"/>
    </xf>
    <xf numFmtId="3" fontId="10" fillId="2" borderId="8" xfId="0" applyNumberFormat="1" applyFont="1" applyFill="1" applyBorder="1" applyAlignment="1" applyProtection="1">
      <alignment horizontal="right" vertical="top"/>
      <protection hidden="1"/>
    </xf>
    <xf numFmtId="3" fontId="10" fillId="2" borderId="28" xfId="0" applyNumberFormat="1" applyFont="1" applyFill="1" applyBorder="1" applyAlignment="1" applyProtection="1">
      <alignment horizontal="right" vertical="top"/>
      <protection hidden="1"/>
    </xf>
    <xf numFmtId="3" fontId="10" fillId="2" borderId="57" xfId="0" applyNumberFormat="1" applyFont="1" applyFill="1" applyBorder="1" applyAlignment="1" applyProtection="1">
      <alignment horizontal="right" vertical="top"/>
      <protection hidden="1"/>
    </xf>
    <xf numFmtId="3" fontId="10" fillId="2" borderId="58" xfId="0" applyNumberFormat="1" applyFont="1" applyFill="1" applyBorder="1" applyAlignment="1" applyProtection="1">
      <alignment horizontal="right" vertical="top"/>
      <protection hidden="1"/>
    </xf>
    <xf numFmtId="3" fontId="6" fillId="2" borderId="59" xfId="0" applyNumberFormat="1" applyFont="1" applyFill="1" applyBorder="1" applyAlignment="1" applyProtection="1">
      <alignment horizontal="right" vertical="top"/>
      <protection hidden="1"/>
    </xf>
    <xf numFmtId="3" fontId="6" fillId="2" borderId="60" xfId="0" applyNumberFormat="1" applyFont="1" applyFill="1" applyBorder="1" applyAlignment="1" applyProtection="1">
      <alignment horizontal="right" vertical="top"/>
      <protection hidden="1"/>
    </xf>
    <xf numFmtId="3" fontId="11" fillId="7" borderId="61" xfId="0" applyNumberFormat="1" applyFont="1" applyFill="1" applyBorder="1" applyAlignment="1" applyProtection="1">
      <alignment horizontal="center"/>
      <protection hidden="1"/>
    </xf>
    <xf numFmtId="3" fontId="11" fillId="7" borderId="62" xfId="0" applyNumberFormat="1" applyFont="1" applyFill="1" applyBorder="1" applyAlignment="1" applyProtection="1">
      <alignment horizontal="center"/>
      <protection hidden="1"/>
    </xf>
    <xf numFmtId="165" fontId="10" fillId="8" borderId="59" xfId="0" applyNumberFormat="1" applyFont="1" applyFill="1" applyBorder="1" applyAlignment="1" applyProtection="1">
      <alignment horizontal="right" vertical="top"/>
      <protection hidden="1"/>
    </xf>
    <xf numFmtId="3" fontId="10" fillId="8" borderId="63" xfId="0" applyNumberFormat="1" applyFont="1" applyFill="1" applyBorder="1" applyAlignment="1" applyProtection="1">
      <alignment horizontal="right" vertical="top"/>
      <protection hidden="1"/>
    </xf>
    <xf numFmtId="14" fontId="13" fillId="3" borderId="6" xfId="0" applyNumberFormat="1" applyFont="1" applyFill="1" applyBorder="1" applyAlignment="1" applyProtection="1">
      <alignment horizontal="center" vertical="center"/>
      <protection hidden="1"/>
    </xf>
    <xf numFmtId="3" fontId="4" fillId="2" borderId="68" xfId="0" applyNumberFormat="1" applyFont="1" applyFill="1" applyBorder="1" applyAlignment="1" applyProtection="1">
      <alignment horizontal="left" vertical="top"/>
      <protection locked="0"/>
    </xf>
    <xf numFmtId="3" fontId="4" fillId="2" borderId="37" xfId="0" applyNumberFormat="1" applyFont="1" applyFill="1" applyBorder="1" applyAlignment="1" applyProtection="1">
      <alignment horizontal="left" vertical="top"/>
      <protection locked="0"/>
    </xf>
    <xf numFmtId="3" fontId="4" fillId="2" borderId="119" xfId="0" applyNumberFormat="1" applyFont="1" applyFill="1" applyBorder="1" applyAlignment="1" applyProtection="1">
      <alignment horizontal="left" vertical="top"/>
      <protection locked="0"/>
    </xf>
    <xf numFmtId="3" fontId="4" fillId="6" borderId="124" xfId="0" applyNumberFormat="1" applyFont="1" applyFill="1" applyBorder="1" applyAlignment="1" applyProtection="1">
      <alignment horizontal="right" vertical="top"/>
      <protection locked="0"/>
    </xf>
    <xf numFmtId="3" fontId="4" fillId="6" borderId="1" xfId="0" applyNumberFormat="1" applyFont="1" applyFill="1" applyBorder="1" applyAlignment="1" applyProtection="1">
      <alignment horizontal="right" vertical="top"/>
      <protection locked="0"/>
    </xf>
    <xf numFmtId="43" fontId="0" fillId="0" borderId="0" xfId="1" applyFont="1"/>
    <xf numFmtId="0" fontId="16" fillId="0" borderId="0" xfId="0" applyFont="1"/>
    <xf numFmtId="0" fontId="17" fillId="0" borderId="0" xfId="0" applyFont="1"/>
    <xf numFmtId="0" fontId="20" fillId="0" borderId="0" xfId="0" applyFont="1"/>
    <xf numFmtId="0" fontId="0" fillId="11" borderId="125" xfId="0" applyFill="1" applyBorder="1"/>
    <xf numFmtId="17" fontId="20" fillId="11" borderId="125" xfId="0" applyNumberFormat="1" applyFont="1" applyFill="1" applyBorder="1" applyAlignment="1">
      <alignment horizontal="center"/>
    </xf>
    <xf numFmtId="0" fontId="0" fillId="11" borderId="125" xfId="0" applyFill="1" applyBorder="1" applyAlignment="1">
      <alignment horizontal="left" indent="1"/>
    </xf>
    <xf numFmtId="0" fontId="17" fillId="11" borderId="125" xfId="0" applyFont="1" applyFill="1" applyBorder="1" applyAlignment="1">
      <alignment horizontal="left" indent="1"/>
    </xf>
    <xf numFmtId="0" fontId="16" fillId="11" borderId="125" xfId="0" applyFont="1" applyFill="1" applyBorder="1" applyAlignment="1">
      <alignment horizontal="left" indent="1"/>
    </xf>
    <xf numFmtId="0" fontId="0" fillId="11" borderId="125" xfId="0" applyFill="1" applyBorder="1" applyAlignment="1" applyProtection="1">
      <alignment horizontal="left" indent="1"/>
    </xf>
    <xf numFmtId="0" fontId="17" fillId="11" borderId="125" xfId="0" applyFont="1" applyFill="1" applyBorder="1" applyAlignment="1" applyProtection="1">
      <alignment horizontal="left" indent="1"/>
    </xf>
    <xf numFmtId="0" fontId="16" fillId="11" borderId="125" xfId="0" applyFont="1" applyFill="1" applyBorder="1" applyAlignment="1" applyProtection="1">
      <alignment horizontal="left" indent="1"/>
    </xf>
    <xf numFmtId="0" fontId="16" fillId="11" borderId="125" xfId="0" applyFont="1" applyFill="1" applyBorder="1" applyProtection="1"/>
    <xf numFmtId="0" fontId="0" fillId="11" borderId="125" xfId="0" applyFont="1" applyFill="1" applyBorder="1" applyAlignment="1" applyProtection="1">
      <alignment horizontal="left" indent="1"/>
    </xf>
    <xf numFmtId="168" fontId="16" fillId="11" borderId="125" xfId="1" applyNumberFormat="1" applyFont="1" applyFill="1" applyBorder="1"/>
    <xf numFmtId="0" fontId="16" fillId="11" borderId="125" xfId="0" applyFont="1" applyFill="1" applyBorder="1"/>
    <xf numFmtId="168" fontId="16" fillId="11" borderId="125" xfId="0" applyNumberFormat="1" applyFont="1" applyFill="1" applyBorder="1"/>
    <xf numFmtId="168" fontId="16" fillId="11" borderId="125" xfId="0" applyNumberFormat="1" applyFont="1" applyFill="1" applyBorder="1" applyAlignment="1">
      <alignment vertical="center"/>
    </xf>
    <xf numFmtId="0" fontId="0" fillId="0" borderId="0" xfId="0" applyAlignment="1">
      <alignment vertical="center"/>
    </xf>
    <xf numFmtId="0" fontId="16" fillId="11" borderId="125" xfId="0" applyFont="1" applyFill="1" applyBorder="1" applyAlignment="1" applyProtection="1">
      <alignment vertical="center"/>
    </xf>
    <xf numFmtId="168" fontId="16" fillId="11" borderId="125" xfId="1" applyNumberFormat="1" applyFont="1" applyFill="1" applyBorder="1" applyAlignment="1">
      <alignment vertical="center"/>
    </xf>
    <xf numFmtId="0" fontId="0" fillId="11" borderId="125" xfId="0" applyFill="1" applyBorder="1" applyAlignment="1">
      <alignment horizontal="left" vertical="center"/>
    </xf>
    <xf numFmtId="168" fontId="0" fillId="11" borderId="125" xfId="1" applyNumberFormat="1" applyFont="1" applyFill="1" applyBorder="1" applyAlignment="1">
      <alignment vertical="center"/>
    </xf>
    <xf numFmtId="0" fontId="0" fillId="0" borderId="0" xfId="0" applyAlignment="1">
      <alignment horizontal="center" vertical="center"/>
    </xf>
    <xf numFmtId="0" fontId="0" fillId="0" borderId="0" xfId="0" applyBorder="1"/>
    <xf numFmtId="0" fontId="15" fillId="0" borderId="0" xfId="0" applyFont="1"/>
    <xf numFmtId="0" fontId="0" fillId="11" borderId="0" xfId="0" applyFill="1"/>
    <xf numFmtId="0" fontId="17" fillId="0" borderId="125" xfId="0" applyFont="1" applyBorder="1"/>
    <xf numFmtId="43" fontId="16" fillId="11" borderId="125" xfId="0" applyNumberFormat="1" applyFont="1" applyFill="1" applyBorder="1"/>
    <xf numFmtId="43" fontId="16" fillId="11" borderId="125" xfId="1" applyFont="1" applyFill="1" applyBorder="1" applyAlignment="1">
      <alignment horizontal="left"/>
    </xf>
    <xf numFmtId="10" fontId="16" fillId="11" borderId="125" xfId="2" applyNumberFormat="1" applyFont="1" applyFill="1" applyBorder="1"/>
    <xf numFmtId="0" fontId="15" fillId="0" borderId="0" xfId="0" applyFont="1" applyAlignment="1">
      <alignment vertical="center"/>
    </xf>
    <xf numFmtId="0" fontId="15" fillId="11" borderId="125" xfId="0" applyFont="1" applyFill="1" applyBorder="1" applyAlignment="1" applyProtection="1">
      <alignment vertical="center"/>
    </xf>
    <xf numFmtId="0" fontId="15" fillId="11" borderId="125" xfId="0" applyFont="1" applyFill="1" applyBorder="1" applyAlignment="1">
      <alignment horizontal="left" vertical="center"/>
    </xf>
    <xf numFmtId="0" fontId="16" fillId="11" borderId="0" xfId="0" applyFont="1" applyFill="1" applyBorder="1"/>
    <xf numFmtId="170" fontId="16" fillId="11" borderId="125" xfId="0" applyNumberFormat="1" applyFont="1" applyFill="1" applyBorder="1"/>
    <xf numFmtId="168" fontId="0" fillId="9" borderId="125" xfId="0" applyNumberFormat="1" applyFill="1" applyBorder="1"/>
    <xf numFmtId="168" fontId="15" fillId="9" borderId="125" xfId="1" applyNumberFormat="1" applyFont="1" applyFill="1" applyBorder="1"/>
    <xf numFmtId="0" fontId="21" fillId="11" borderId="125" xfId="0" applyFont="1" applyFill="1" applyBorder="1"/>
    <xf numFmtId="0" fontId="21" fillId="0" borderId="0" xfId="0" applyFont="1"/>
    <xf numFmtId="0" fontId="22" fillId="11" borderId="125" xfId="0" applyFont="1" applyFill="1" applyBorder="1" applyAlignment="1">
      <alignment horizontal="left" indent="1"/>
    </xf>
    <xf numFmtId="168" fontId="21" fillId="11" borderId="125" xfId="1" applyNumberFormat="1" applyFont="1" applyFill="1" applyBorder="1" applyAlignment="1">
      <alignment horizontal="center" vertical="center"/>
    </xf>
    <xf numFmtId="0" fontId="16" fillId="0" borderId="0" xfId="0" applyFont="1" applyAlignment="1">
      <alignment vertical="center"/>
    </xf>
    <xf numFmtId="0" fontId="24" fillId="0" borderId="0" xfId="0" applyFont="1" applyFill="1" applyBorder="1" applyAlignment="1"/>
    <xf numFmtId="0" fontId="0" fillId="0" borderId="0" xfId="0" applyFill="1"/>
    <xf numFmtId="0" fontId="15" fillId="11" borderId="125" xfId="0" applyFont="1" applyFill="1" applyBorder="1" applyAlignment="1">
      <alignment horizontal="left" indent="1"/>
    </xf>
    <xf numFmtId="0" fontId="0" fillId="11" borderId="125" xfId="0" applyFill="1" applyBorder="1" applyAlignment="1">
      <alignment horizontal="left" vertical="center" wrapText="1" indent="1"/>
    </xf>
    <xf numFmtId="0" fontId="15" fillId="11" borderId="0" xfId="0" quotePrefix="1" applyFont="1" applyFill="1" applyBorder="1"/>
    <xf numFmtId="168" fontId="21" fillId="11" borderId="125" xfId="1" applyNumberFormat="1" applyFont="1" applyFill="1" applyBorder="1"/>
    <xf numFmtId="168" fontId="21" fillId="11" borderId="125" xfId="0" applyNumberFormat="1" applyFont="1" applyFill="1" applyBorder="1"/>
    <xf numFmtId="0" fontId="16" fillId="0" borderId="0" xfId="0" applyFont="1" applyBorder="1"/>
    <xf numFmtId="43" fontId="0" fillId="0" borderId="0" xfId="1" applyFont="1" applyBorder="1"/>
    <xf numFmtId="0" fontId="20" fillId="0" borderId="131" xfId="0" applyFont="1" applyBorder="1"/>
    <xf numFmtId="0" fontId="16" fillId="0" borderId="132" xfId="0" applyFont="1" applyBorder="1"/>
    <xf numFmtId="0" fontId="0" fillId="0" borderId="132" xfId="0" applyBorder="1"/>
    <xf numFmtId="0" fontId="0" fillId="0" borderId="133" xfId="0" applyBorder="1"/>
    <xf numFmtId="0" fontId="0" fillId="0" borderId="134" xfId="0" applyBorder="1"/>
    <xf numFmtId="0" fontId="17" fillId="0" borderId="135" xfId="0" applyFont="1" applyBorder="1"/>
    <xf numFmtId="0" fontId="16" fillId="0" borderId="134" xfId="0" applyFont="1" applyBorder="1"/>
    <xf numFmtId="0" fontId="0" fillId="0" borderId="136" xfId="0" applyBorder="1"/>
    <xf numFmtId="43" fontId="16" fillId="11" borderId="135" xfId="1" applyFont="1" applyFill="1" applyBorder="1" applyAlignment="1">
      <alignment horizontal="left"/>
    </xf>
    <xf numFmtId="0" fontId="16" fillId="11" borderId="135" xfId="0" applyFont="1" applyFill="1" applyBorder="1"/>
    <xf numFmtId="170" fontId="16" fillId="11" borderId="135" xfId="0" applyNumberFormat="1" applyFont="1" applyFill="1" applyBorder="1"/>
    <xf numFmtId="10" fontId="16" fillId="11" borderId="135" xfId="2" applyNumberFormat="1" applyFont="1" applyFill="1" applyBorder="1"/>
    <xf numFmtId="0" fontId="17" fillId="0" borderId="132" xfId="0" applyFont="1" applyBorder="1"/>
    <xf numFmtId="0" fontId="17" fillId="0" borderId="132" xfId="0" applyFont="1" applyBorder="1" applyAlignment="1">
      <alignment horizontal="center"/>
    </xf>
    <xf numFmtId="0" fontId="15" fillId="0" borderId="133" xfId="0" applyFont="1" applyBorder="1"/>
    <xf numFmtId="0" fontId="17" fillId="0" borderId="134" xfId="0" applyFont="1" applyBorder="1"/>
    <xf numFmtId="0" fontId="17" fillId="0" borderId="137" xfId="0" applyFont="1" applyBorder="1"/>
    <xf numFmtId="168" fontId="16" fillId="0" borderId="138" xfId="1" applyNumberFormat="1" applyFont="1" applyBorder="1"/>
    <xf numFmtId="168" fontId="16" fillId="0" borderId="139" xfId="1" applyNumberFormat="1" applyFont="1" applyBorder="1"/>
    <xf numFmtId="0" fontId="15" fillId="0" borderId="0" xfId="0" applyFont="1" applyBorder="1"/>
    <xf numFmtId="43" fontId="15" fillId="0" borderId="0" xfId="1" applyFont="1" applyBorder="1"/>
    <xf numFmtId="0" fontId="16" fillId="0" borderId="0" xfId="0" applyFont="1" applyAlignment="1">
      <alignment horizontal="right" vertical="center"/>
    </xf>
    <xf numFmtId="0" fontId="0" fillId="11" borderId="129" xfId="0" applyFill="1" applyBorder="1" applyAlignment="1"/>
    <xf numFmtId="0" fontId="0" fillId="11" borderId="130" xfId="0" applyFill="1" applyBorder="1" applyAlignment="1"/>
    <xf numFmtId="0" fontId="24" fillId="11" borderId="0" xfId="0" applyFont="1" applyFill="1" applyBorder="1" applyAlignment="1"/>
    <xf numFmtId="168" fontId="0" fillId="9" borderId="125" xfId="0" applyNumberFormat="1" applyFill="1" applyBorder="1" applyProtection="1">
      <protection locked="0"/>
    </xf>
    <xf numFmtId="168" fontId="0" fillId="9" borderId="125" xfId="1" applyNumberFormat="1" applyFont="1" applyFill="1" applyBorder="1" applyProtection="1">
      <protection locked="0"/>
    </xf>
    <xf numFmtId="14" fontId="0" fillId="0" borderId="0" xfId="0" applyNumberFormat="1"/>
    <xf numFmtId="0" fontId="26" fillId="0" borderId="0" xfId="3" applyFont="1" applyAlignment="1">
      <alignment wrapText="1"/>
    </xf>
    <xf numFmtId="0" fontId="26" fillId="0" borderId="0" xfId="3" applyFont="1"/>
    <xf numFmtId="0" fontId="26" fillId="0" borderId="0" xfId="3" applyFont="1" applyAlignment="1">
      <alignment vertical="center"/>
    </xf>
    <xf numFmtId="0" fontId="22" fillId="12" borderId="0" xfId="0" applyFont="1" applyFill="1" applyAlignment="1">
      <alignment vertical="center"/>
    </xf>
    <xf numFmtId="0" fontId="16" fillId="12" borderId="0" xfId="0" applyFont="1" applyFill="1" applyAlignment="1">
      <alignment vertical="center"/>
    </xf>
    <xf numFmtId="0" fontId="29" fillId="11" borderId="125" xfId="3" applyFont="1" applyFill="1" applyBorder="1" applyAlignment="1">
      <alignment vertical="center" wrapText="1"/>
    </xf>
    <xf numFmtId="0" fontId="28" fillId="9" borderId="125" xfId="3" applyFont="1" applyFill="1" applyBorder="1" applyAlignment="1">
      <alignment vertical="center" wrapText="1"/>
    </xf>
    <xf numFmtId="0" fontId="28" fillId="0" borderId="0" xfId="3" applyFont="1" applyAlignment="1">
      <alignment wrapText="1"/>
    </xf>
    <xf numFmtId="0" fontId="29" fillId="0" borderId="0" xfId="3" applyFont="1" applyAlignment="1">
      <alignment wrapText="1"/>
    </xf>
    <xf numFmtId="0" fontId="28" fillId="0" borderId="0" xfId="3" applyFont="1"/>
    <xf numFmtId="0" fontId="28" fillId="0" borderId="0" xfId="3" applyFont="1" applyAlignment="1">
      <alignment vertical="center" wrapText="1"/>
    </xf>
    <xf numFmtId="0" fontId="28" fillId="0" borderId="0" xfId="3" applyFont="1" applyAlignment="1">
      <alignment vertical="center"/>
    </xf>
    <xf numFmtId="0" fontId="30" fillId="0" borderId="0" xfId="4" applyFont="1" applyAlignment="1">
      <alignment wrapText="1"/>
    </xf>
    <xf numFmtId="0" fontId="29" fillId="11" borderId="125" xfId="3" applyFont="1" applyFill="1" applyBorder="1" applyAlignment="1">
      <alignment horizontal="left" vertical="center" wrapText="1" indent="1"/>
    </xf>
    <xf numFmtId="16" fontId="29" fillId="11" borderId="125" xfId="3" applyNumberFormat="1" applyFont="1" applyFill="1" applyBorder="1" applyAlignment="1">
      <alignment horizontal="left" vertical="center" wrapText="1" indent="1"/>
    </xf>
    <xf numFmtId="0" fontId="29" fillId="11" borderId="125" xfId="3" applyFont="1" applyFill="1" applyBorder="1" applyAlignment="1">
      <alignment horizontal="center" wrapText="1"/>
    </xf>
    <xf numFmtId="0" fontId="30" fillId="0" borderId="0" xfId="4" applyFont="1" applyAlignment="1">
      <alignment horizontal="left" vertical="center"/>
    </xf>
    <xf numFmtId="0" fontId="27" fillId="0" borderId="0" xfId="4" applyAlignment="1">
      <alignment vertical="center" wrapText="1"/>
    </xf>
    <xf numFmtId="0" fontId="30" fillId="0" borderId="0" xfId="4" applyFont="1" applyAlignment="1">
      <alignment vertical="center"/>
    </xf>
    <xf numFmtId="0" fontId="30" fillId="0" borderId="0" xfId="4" applyFont="1" applyAlignment="1">
      <alignment vertical="center" wrapText="1"/>
    </xf>
    <xf numFmtId="0" fontId="15" fillId="11" borderId="125" xfId="0" applyFont="1" applyFill="1" applyBorder="1" applyAlignment="1" applyProtection="1">
      <alignment horizontal="left" indent="1"/>
    </xf>
    <xf numFmtId="0" fontId="15" fillId="0" borderId="134" xfId="0" applyFont="1" applyBorder="1"/>
    <xf numFmtId="0" fontId="15" fillId="0" borderId="125" xfId="0" applyFont="1" applyBorder="1"/>
    <xf numFmtId="168" fontId="0" fillId="11" borderId="125" xfId="0" applyNumberFormat="1" applyFill="1" applyBorder="1" applyAlignment="1">
      <alignment vertical="center"/>
    </xf>
    <xf numFmtId="168" fontId="16" fillId="11" borderId="125" xfId="0" applyNumberFormat="1" applyFont="1" applyFill="1" applyBorder="1" applyAlignment="1" applyProtection="1">
      <alignment vertical="center"/>
    </xf>
    <xf numFmtId="169" fontId="0" fillId="11" borderId="0" xfId="0" applyNumberFormat="1" applyFill="1" applyBorder="1"/>
    <xf numFmtId="168" fontId="0" fillId="11" borderId="136" xfId="0" applyNumberFormat="1" applyFill="1" applyBorder="1"/>
    <xf numFmtId="168" fontId="0" fillId="12" borderId="0" xfId="1" applyNumberFormat="1" applyFont="1" applyFill="1" applyBorder="1" applyProtection="1">
      <protection locked="0"/>
    </xf>
    <xf numFmtId="169" fontId="0" fillId="12" borderId="0" xfId="0" applyNumberFormat="1" applyFill="1" applyBorder="1" applyProtection="1">
      <protection locked="0"/>
    </xf>
    <xf numFmtId="2" fontId="0" fillId="11" borderId="125" xfId="0" applyNumberFormat="1" applyFill="1" applyBorder="1"/>
    <xf numFmtId="2" fontId="0" fillId="11" borderId="135" xfId="0" applyNumberFormat="1" applyFill="1" applyBorder="1"/>
    <xf numFmtId="2" fontId="16" fillId="11" borderId="125" xfId="0" applyNumberFormat="1" applyFont="1" applyFill="1" applyBorder="1"/>
    <xf numFmtId="2" fontId="16" fillId="11" borderId="135" xfId="0" applyNumberFormat="1" applyFont="1" applyFill="1" applyBorder="1"/>
    <xf numFmtId="2" fontId="16" fillId="11" borderId="0" xfId="0" applyNumberFormat="1" applyFont="1" applyFill="1" applyBorder="1"/>
    <xf numFmtId="2" fontId="16" fillId="11" borderId="136" xfId="0" applyNumberFormat="1" applyFont="1" applyFill="1" applyBorder="1"/>
    <xf numFmtId="0" fontId="0" fillId="11" borderId="0" xfId="0" applyFill="1" applyBorder="1"/>
    <xf numFmtId="0" fontId="0" fillId="11" borderId="136" xfId="0" applyFill="1" applyBorder="1"/>
    <xf numFmtId="43" fontId="0" fillId="9" borderId="125" xfId="0" applyNumberFormat="1" applyFill="1" applyBorder="1" applyProtection="1">
      <protection locked="0"/>
    </xf>
    <xf numFmtId="43" fontId="0" fillId="11" borderId="125" xfId="1" applyFont="1" applyFill="1" applyBorder="1" applyAlignment="1">
      <alignment vertical="center"/>
    </xf>
    <xf numFmtId="0" fontId="20" fillId="11" borderId="125" xfId="0" applyFont="1" applyFill="1" applyBorder="1" applyAlignment="1">
      <alignment horizontal="center"/>
    </xf>
    <xf numFmtId="168" fontId="32" fillId="11" borderId="125" xfId="1" applyNumberFormat="1" applyFont="1" applyFill="1" applyBorder="1" applyProtection="1"/>
    <xf numFmtId="0" fontId="14" fillId="0" borderId="125" xfId="0" applyFont="1" applyBorder="1"/>
    <xf numFmtId="0" fontId="14" fillId="0" borderId="0" xfId="0" applyFont="1" applyBorder="1"/>
    <xf numFmtId="0" fontId="15" fillId="11" borderId="125" xfId="0" applyFont="1" applyFill="1" applyBorder="1" applyAlignment="1">
      <alignment horizontal="center" vertical="center"/>
    </xf>
    <xf numFmtId="0" fontId="0" fillId="0" borderId="125" xfId="0" applyBorder="1"/>
    <xf numFmtId="0" fontId="0" fillId="0" borderId="125" xfId="0" applyBorder="1" applyAlignment="1">
      <alignment vertical="center"/>
    </xf>
    <xf numFmtId="0" fontId="15" fillId="0" borderId="125" xfId="0" applyFont="1" applyBorder="1" applyAlignment="1">
      <alignment vertical="center"/>
    </xf>
    <xf numFmtId="0" fontId="21" fillId="0" borderId="125" xfId="0" applyFont="1" applyBorder="1"/>
    <xf numFmtId="0" fontId="0" fillId="0" borderId="125" xfId="0" applyBorder="1" applyAlignment="1">
      <alignment horizontal="center" vertical="center"/>
    </xf>
    <xf numFmtId="168" fontId="16" fillId="13" borderId="125" xfId="1" applyNumberFormat="1" applyFont="1" applyFill="1" applyBorder="1" applyProtection="1">
      <protection locked="0"/>
    </xf>
    <xf numFmtId="9" fontId="16" fillId="13" borderId="125" xfId="2" applyNumberFormat="1" applyFont="1" applyFill="1" applyBorder="1" applyAlignment="1" applyProtection="1">
      <alignment horizontal="left" indent="2"/>
      <protection locked="0"/>
    </xf>
    <xf numFmtId="43" fontId="0" fillId="13" borderId="125" xfId="0" applyNumberFormat="1" applyFill="1" applyBorder="1" applyProtection="1">
      <protection locked="0"/>
    </xf>
    <xf numFmtId="0" fontId="0" fillId="13" borderId="125" xfId="0" applyFill="1" applyBorder="1" applyProtection="1">
      <protection locked="0"/>
    </xf>
    <xf numFmtId="43" fontId="0" fillId="13" borderId="125" xfId="1" applyFont="1" applyFill="1" applyBorder="1" applyProtection="1">
      <protection locked="0"/>
    </xf>
    <xf numFmtId="10" fontId="0" fillId="13" borderId="125" xfId="2" applyNumberFormat="1" applyFont="1" applyFill="1" applyBorder="1" applyProtection="1">
      <protection locked="0"/>
    </xf>
    <xf numFmtId="0" fontId="0" fillId="13" borderId="0" xfId="0" applyFill="1"/>
    <xf numFmtId="0" fontId="16" fillId="11" borderId="126" xfId="0" applyFont="1" applyFill="1" applyBorder="1"/>
    <xf numFmtId="0" fontId="16" fillId="11" borderId="141" xfId="0" applyFont="1" applyFill="1" applyBorder="1"/>
    <xf numFmtId="0" fontId="0" fillId="0" borderId="131" xfId="0" applyBorder="1"/>
    <xf numFmtId="0" fontId="15" fillId="0" borderId="132" xfId="0" applyFont="1" applyBorder="1"/>
    <xf numFmtId="17" fontId="0" fillId="0" borderId="132" xfId="0" applyNumberFormat="1" applyBorder="1"/>
    <xf numFmtId="17" fontId="0" fillId="0" borderId="133" xfId="0" applyNumberFormat="1" applyBorder="1"/>
    <xf numFmtId="168" fontId="0" fillId="11" borderId="0" xfId="0" applyNumberFormat="1" applyFill="1" applyBorder="1"/>
    <xf numFmtId="10" fontId="0" fillId="13" borderId="138" xfId="2" applyNumberFormat="1" applyFont="1" applyFill="1" applyBorder="1" applyProtection="1">
      <protection locked="0"/>
    </xf>
    <xf numFmtId="0" fontId="0" fillId="0" borderId="138" xfId="0" applyBorder="1"/>
    <xf numFmtId="0" fontId="0" fillId="0" borderId="139" xfId="0" applyBorder="1"/>
    <xf numFmtId="0" fontId="15" fillId="0" borderId="137" xfId="0" applyFont="1" applyBorder="1" applyAlignment="1">
      <alignment horizontal="right"/>
    </xf>
    <xf numFmtId="168" fontId="22" fillId="13" borderId="125" xfId="1" applyNumberFormat="1" applyFont="1" applyFill="1" applyBorder="1" applyProtection="1">
      <protection locked="0"/>
    </xf>
    <xf numFmtId="4" fontId="16" fillId="13" borderId="125" xfId="1" applyNumberFormat="1" applyFont="1" applyFill="1" applyBorder="1" applyAlignment="1" applyProtection="1">
      <alignment vertical="center"/>
      <protection locked="0"/>
    </xf>
    <xf numFmtId="0" fontId="20" fillId="13" borderId="0" xfId="0" quotePrefix="1" applyFont="1" applyFill="1" applyAlignment="1"/>
    <xf numFmtId="168" fontId="34" fillId="11" borderId="125" xfId="1" applyNumberFormat="1" applyFont="1" applyFill="1" applyBorder="1"/>
    <xf numFmtId="168" fontId="0" fillId="11" borderId="125" xfId="1" applyNumberFormat="1" applyFont="1" applyFill="1" applyBorder="1"/>
    <xf numFmtId="4" fontId="15" fillId="11" borderId="125" xfId="1" applyNumberFormat="1" applyFont="1" applyFill="1" applyBorder="1" applyAlignment="1" applyProtection="1"/>
    <xf numFmtId="168" fontId="15" fillId="13" borderId="125" xfId="1" applyNumberFormat="1" applyFont="1" applyFill="1" applyBorder="1" applyProtection="1">
      <protection locked="0"/>
    </xf>
    <xf numFmtId="0" fontId="16" fillId="0" borderId="0" xfId="0" applyFont="1" applyAlignment="1">
      <alignment horizontal="right" vertical="center"/>
    </xf>
    <xf numFmtId="0" fontId="0" fillId="13" borderId="0" xfId="0" applyFill="1" applyBorder="1" applyProtection="1">
      <protection locked="0"/>
    </xf>
    <xf numFmtId="0" fontId="14" fillId="0" borderId="0" xfId="0" applyFont="1" applyAlignment="1" applyProtection="1">
      <alignment horizontal="left" vertical="top" wrapText="1"/>
      <protection locked="0"/>
    </xf>
    <xf numFmtId="0" fontId="0" fillId="0" borderId="0" xfId="0" applyBorder="1" applyAlignment="1">
      <alignment horizontal="center" vertical="center"/>
    </xf>
    <xf numFmtId="0" fontId="23" fillId="10" borderId="0" xfId="0" applyFont="1" applyFill="1" applyBorder="1" applyAlignment="1">
      <alignment horizontal="right" vertical="center"/>
    </xf>
    <xf numFmtId="168" fontId="21" fillId="10" borderId="0" xfId="1" applyNumberFormat="1" applyFont="1" applyFill="1" applyBorder="1" applyAlignment="1">
      <alignment horizontal="center" vertical="center"/>
    </xf>
    <xf numFmtId="0" fontId="22" fillId="11" borderId="125" xfId="0" quotePrefix="1" applyFont="1" applyFill="1" applyBorder="1" applyAlignment="1">
      <alignment horizontal="left" indent="1"/>
    </xf>
    <xf numFmtId="0" fontId="15" fillId="13" borderId="125" xfId="0" applyFont="1" applyFill="1" applyBorder="1" applyAlignment="1" applyProtection="1">
      <alignment horizontal="left" vertical="top" wrapText="1"/>
      <protection locked="0"/>
    </xf>
    <xf numFmtId="0" fontId="20" fillId="0" borderId="142" xfId="0" applyFont="1" applyBorder="1" applyAlignment="1" applyProtection="1">
      <alignment horizontal="left" wrapText="1"/>
      <protection locked="0"/>
    </xf>
    <xf numFmtId="0" fontId="0" fillId="0" borderId="128" xfId="0" applyBorder="1" applyAlignment="1">
      <alignment horizontal="center"/>
    </xf>
    <xf numFmtId="0" fontId="0" fillId="0" borderId="129" xfId="0" applyBorder="1" applyAlignment="1">
      <alignment horizontal="center"/>
    </xf>
    <xf numFmtId="0" fontId="0" fillId="0" borderId="130" xfId="0" applyBorder="1" applyAlignment="1">
      <alignment horizontal="center"/>
    </xf>
    <xf numFmtId="0" fontId="15" fillId="9" borderId="0" xfId="0" quotePrefix="1" applyFont="1" applyFill="1" applyAlignment="1">
      <alignment horizontal="left" vertical="top" wrapText="1"/>
    </xf>
    <xf numFmtId="0" fontId="16" fillId="0" borderId="0" xfId="0" applyFont="1" applyAlignment="1">
      <alignment horizontal="right" vertical="center"/>
    </xf>
    <xf numFmtId="0" fontId="20" fillId="11" borderId="126" xfId="0" applyFont="1" applyFill="1" applyBorder="1" applyAlignment="1">
      <alignment horizontal="left" vertical="center"/>
    </xf>
    <xf numFmtId="0" fontId="20" fillId="11" borderId="127" xfId="0" applyFont="1" applyFill="1" applyBorder="1" applyAlignment="1">
      <alignment horizontal="left" vertical="center"/>
    </xf>
    <xf numFmtId="0" fontId="22" fillId="13" borderId="0" xfId="0" applyFont="1" applyFill="1" applyAlignment="1" applyProtection="1">
      <alignment horizontal="left" vertical="center"/>
      <protection locked="0"/>
    </xf>
    <xf numFmtId="0" fontId="23" fillId="11" borderId="125" xfId="0" applyFont="1" applyFill="1" applyBorder="1" applyAlignment="1">
      <alignment horizontal="center" vertical="center" wrapText="1"/>
    </xf>
    <xf numFmtId="0" fontId="23" fillId="11" borderId="125" xfId="0" applyFont="1" applyFill="1" applyBorder="1" applyAlignment="1">
      <alignment horizontal="center" vertical="center"/>
    </xf>
    <xf numFmtId="0" fontId="33" fillId="9" borderId="128" xfId="0" applyFont="1" applyFill="1" applyBorder="1" applyAlignment="1">
      <alignment horizontal="left"/>
    </xf>
    <xf numFmtId="0" fontId="33" fillId="9" borderId="129" xfId="0" applyFont="1" applyFill="1" applyBorder="1" applyAlignment="1">
      <alignment horizontal="left"/>
    </xf>
    <xf numFmtId="0" fontId="33" fillId="9" borderId="130" xfId="0" applyFont="1" applyFill="1" applyBorder="1" applyAlignment="1">
      <alignment horizontal="left"/>
    </xf>
    <xf numFmtId="0" fontId="23" fillId="11" borderId="128" xfId="0" applyFont="1" applyFill="1" applyBorder="1" applyAlignment="1">
      <alignment horizontal="left" vertical="center"/>
    </xf>
    <xf numFmtId="0" fontId="23" fillId="11" borderId="129" xfId="0" applyFont="1" applyFill="1" applyBorder="1" applyAlignment="1">
      <alignment horizontal="left" vertical="center"/>
    </xf>
    <xf numFmtId="0" fontId="0" fillId="0" borderId="0" xfId="0" applyAlignment="1">
      <alignment horizontal="center"/>
    </xf>
    <xf numFmtId="0" fontId="16" fillId="0" borderId="0" xfId="0" applyFont="1" applyAlignment="1">
      <alignment horizontal="left" vertical="center" wrapText="1"/>
    </xf>
    <xf numFmtId="0" fontId="16" fillId="0" borderId="0" xfId="0" applyFont="1" applyAlignment="1">
      <alignment horizontal="left" vertical="center"/>
    </xf>
    <xf numFmtId="0" fontId="14" fillId="0" borderId="0" xfId="0" applyFont="1" applyAlignment="1" applyProtection="1">
      <alignment horizontal="left" vertical="top" wrapText="1"/>
      <protection locked="0"/>
    </xf>
    <xf numFmtId="0" fontId="29" fillId="11" borderId="126" xfId="3" applyFont="1" applyFill="1" applyBorder="1" applyAlignment="1">
      <alignment horizontal="left" vertical="top" wrapText="1"/>
    </xf>
    <xf numFmtId="0" fontId="29" fillId="11" borderId="140" xfId="3" applyFont="1" applyFill="1" applyBorder="1" applyAlignment="1">
      <alignment horizontal="left" vertical="top" wrapText="1"/>
    </xf>
    <xf numFmtId="0" fontId="29" fillId="11" borderId="127" xfId="3" applyFont="1" applyFill="1" applyBorder="1" applyAlignment="1">
      <alignment horizontal="left" vertical="top" wrapText="1"/>
    </xf>
    <xf numFmtId="0" fontId="28" fillId="12" borderId="128" xfId="3" applyFont="1" applyFill="1" applyBorder="1" applyAlignment="1">
      <alignment horizontal="center" vertical="top"/>
    </xf>
    <xf numFmtId="0" fontId="28" fillId="12" borderId="129" xfId="3" applyFont="1" applyFill="1" applyBorder="1" applyAlignment="1">
      <alignment horizontal="center" vertical="top"/>
    </xf>
    <xf numFmtId="0" fontId="28" fillId="12" borderId="130" xfId="3" applyFont="1" applyFill="1" applyBorder="1" applyAlignment="1">
      <alignment horizontal="center" vertical="top"/>
    </xf>
    <xf numFmtId="0" fontId="28" fillId="12" borderId="128" xfId="3" applyFont="1" applyFill="1" applyBorder="1" applyAlignment="1">
      <alignment horizontal="left" vertical="top"/>
    </xf>
    <xf numFmtId="0" fontId="28" fillId="12" borderId="129" xfId="3" applyFont="1" applyFill="1" applyBorder="1" applyAlignment="1">
      <alignment horizontal="left" vertical="top"/>
    </xf>
    <xf numFmtId="0" fontId="28" fillId="12" borderId="130" xfId="3" applyFont="1" applyFill="1" applyBorder="1" applyAlignment="1">
      <alignment horizontal="left" vertical="top"/>
    </xf>
    <xf numFmtId="0" fontId="22" fillId="12" borderId="0" xfId="0" applyFont="1" applyFill="1" applyAlignment="1">
      <alignment horizontal="left" vertical="center"/>
    </xf>
    <xf numFmtId="0" fontId="28" fillId="12" borderId="125" xfId="3" applyFont="1" applyFill="1" applyBorder="1" applyAlignment="1">
      <alignment horizontal="left" vertical="top"/>
    </xf>
    <xf numFmtId="0" fontId="28" fillId="12" borderId="125" xfId="3" applyFont="1" applyFill="1" applyBorder="1" applyAlignment="1">
      <alignment horizontal="center" vertical="top"/>
    </xf>
    <xf numFmtId="0" fontId="29" fillId="11" borderId="128" xfId="3" applyFont="1" applyFill="1" applyBorder="1" applyAlignment="1">
      <alignment horizontal="center"/>
    </xf>
    <xf numFmtId="0" fontId="29" fillId="11" borderId="129" xfId="3" applyFont="1" applyFill="1" applyBorder="1" applyAlignment="1">
      <alignment horizontal="center"/>
    </xf>
    <xf numFmtId="0" fontId="29" fillId="11" borderId="130" xfId="3" applyFont="1" applyFill="1" applyBorder="1" applyAlignment="1">
      <alignment horizontal="center"/>
    </xf>
    <xf numFmtId="0" fontId="6" fillId="0" borderId="0" xfId="0" applyFont="1" applyAlignment="1" applyProtection="1">
      <alignment horizontal="center"/>
      <protection locked="0"/>
    </xf>
    <xf numFmtId="3" fontId="4" fillId="2" borderId="71" xfId="0" applyNumberFormat="1" applyFont="1" applyFill="1" applyBorder="1" applyAlignment="1" applyProtection="1">
      <alignment horizontal="center" vertical="top"/>
      <protection locked="0"/>
    </xf>
    <xf numFmtId="3" fontId="4" fillId="2" borderId="46" xfId="0" applyNumberFormat="1" applyFont="1" applyFill="1" applyBorder="1" applyAlignment="1" applyProtection="1">
      <alignment horizontal="center" vertical="top"/>
      <protection locked="0"/>
    </xf>
    <xf numFmtId="3" fontId="4" fillId="2" borderId="72" xfId="0" applyNumberFormat="1" applyFont="1" applyFill="1" applyBorder="1" applyAlignment="1" applyProtection="1">
      <alignment horizontal="center" vertical="top"/>
      <protection locked="0"/>
    </xf>
    <xf numFmtId="3" fontId="4" fillId="2" borderId="65" xfId="0" applyNumberFormat="1" applyFont="1" applyFill="1" applyBorder="1" applyAlignment="1" applyProtection="1">
      <alignment horizontal="center" vertical="top"/>
      <protection locked="0"/>
    </xf>
    <xf numFmtId="3" fontId="4" fillId="4" borderId="121" xfId="0" applyNumberFormat="1" applyFont="1" applyFill="1" applyBorder="1" applyAlignment="1" applyProtection="1">
      <alignment horizontal="left" vertical="top"/>
      <protection locked="0"/>
    </xf>
    <xf numFmtId="3" fontId="4" fillId="4" borderId="44" xfId="0" applyNumberFormat="1" applyFont="1" applyFill="1" applyBorder="1" applyAlignment="1" applyProtection="1">
      <alignment horizontal="left" vertical="top"/>
      <protection locked="0"/>
    </xf>
    <xf numFmtId="3" fontId="4" fillId="4" borderId="122" xfId="0" applyNumberFormat="1" applyFont="1" applyFill="1" applyBorder="1" applyAlignment="1" applyProtection="1">
      <alignment horizontal="left" vertical="top"/>
      <protection locked="0"/>
    </xf>
    <xf numFmtId="3" fontId="4" fillId="2" borderId="77" xfId="0" applyNumberFormat="1" applyFont="1" applyFill="1" applyBorder="1" applyAlignment="1" applyProtection="1">
      <alignment horizontal="center" vertical="top"/>
      <protection locked="0"/>
    </xf>
    <xf numFmtId="3" fontId="4" fillId="2" borderId="0" xfId="0" applyNumberFormat="1" applyFont="1" applyFill="1" applyBorder="1" applyAlignment="1" applyProtection="1">
      <alignment horizontal="center" vertical="top"/>
      <protection locked="0"/>
    </xf>
    <xf numFmtId="3" fontId="4" fillId="2" borderId="41" xfId="0" applyNumberFormat="1" applyFont="1" applyFill="1" applyBorder="1" applyAlignment="1" applyProtection="1">
      <alignment horizontal="center" vertical="top"/>
      <protection locked="0"/>
    </xf>
    <xf numFmtId="3" fontId="4" fillId="4" borderId="121" xfId="0" applyNumberFormat="1" applyFont="1" applyFill="1" applyBorder="1" applyAlignment="1" applyProtection="1">
      <alignment horizontal="center" vertical="top"/>
      <protection locked="0"/>
    </xf>
    <xf numFmtId="3" fontId="4" fillId="4" borderId="44" xfId="0" applyNumberFormat="1" applyFont="1" applyFill="1" applyBorder="1" applyAlignment="1" applyProtection="1">
      <alignment horizontal="center" vertical="top"/>
      <protection locked="0"/>
    </xf>
    <xf numFmtId="3" fontId="4" fillId="4" borderId="122" xfId="0" applyNumberFormat="1" applyFont="1" applyFill="1" applyBorder="1" applyAlignment="1" applyProtection="1">
      <alignment horizontal="center" vertical="top"/>
      <protection locked="0"/>
    </xf>
    <xf numFmtId="3" fontId="6" fillId="2" borderId="81" xfId="0" applyNumberFormat="1" applyFont="1" applyFill="1" applyBorder="1" applyAlignment="1" applyProtection="1">
      <alignment horizontal="right" vertical="top"/>
      <protection locked="0"/>
    </xf>
    <xf numFmtId="3" fontId="6" fillId="2" borderId="82" xfId="0" applyNumberFormat="1" applyFont="1" applyFill="1" applyBorder="1" applyAlignment="1" applyProtection="1">
      <alignment horizontal="right" vertical="top"/>
      <protection locked="0"/>
    </xf>
    <xf numFmtId="3" fontId="6" fillId="2" borderId="123" xfId="0" applyNumberFormat="1" applyFont="1" applyFill="1" applyBorder="1" applyAlignment="1" applyProtection="1">
      <alignment horizontal="right" vertical="top"/>
      <protection locked="0"/>
    </xf>
    <xf numFmtId="3" fontId="4" fillId="2" borderId="66" xfId="0" applyNumberFormat="1" applyFont="1" applyFill="1" applyBorder="1" applyAlignment="1" applyProtection="1">
      <alignment horizontal="center" vertical="top"/>
      <protection locked="0"/>
    </xf>
    <xf numFmtId="3" fontId="4" fillId="2" borderId="61" xfId="0" applyNumberFormat="1" applyFont="1" applyFill="1" applyBorder="1" applyAlignment="1" applyProtection="1">
      <alignment horizontal="center" vertical="top"/>
      <protection locked="0"/>
    </xf>
    <xf numFmtId="0" fontId="4" fillId="6" borderId="52" xfId="0" applyFont="1" applyFill="1" applyBorder="1" applyAlignment="1" applyProtection="1">
      <alignment horizontal="center"/>
      <protection locked="0"/>
    </xf>
    <xf numFmtId="0" fontId="4" fillId="2" borderId="67" xfId="0" applyFont="1" applyFill="1" applyBorder="1" applyAlignment="1" applyProtection="1">
      <alignment horizontal="left" vertical="top"/>
      <protection locked="0"/>
    </xf>
    <xf numFmtId="0" fontId="0" fillId="2" borderId="67" xfId="0" applyFill="1" applyBorder="1" applyAlignment="1" applyProtection="1">
      <alignment vertical="top"/>
      <protection locked="0"/>
    </xf>
    <xf numFmtId="0" fontId="0" fillId="2" borderId="68" xfId="0" applyFill="1" applyBorder="1" applyAlignment="1" applyProtection="1">
      <alignment vertical="top"/>
      <protection locked="0"/>
    </xf>
    <xf numFmtId="0" fontId="4" fillId="2" borderId="67" xfId="0" applyFont="1" applyFill="1" applyBorder="1" applyAlignment="1" applyProtection="1">
      <alignment vertical="top"/>
      <protection locked="0"/>
    </xf>
    <xf numFmtId="0" fontId="6" fillId="2" borderId="67" xfId="0" applyFont="1" applyFill="1" applyBorder="1" applyAlignment="1" applyProtection="1">
      <alignment horizontal="left" vertical="top"/>
      <protection locked="0"/>
    </xf>
    <xf numFmtId="0" fontId="4" fillId="2" borderId="33" xfId="0" applyFont="1" applyFill="1" applyBorder="1" applyAlignment="1" applyProtection="1">
      <alignment horizontal="right" vertical="top"/>
      <protection locked="0"/>
    </xf>
    <xf numFmtId="0" fontId="0" fillId="2" borderId="37" xfId="0" applyFill="1" applyBorder="1" applyProtection="1">
      <protection locked="0"/>
    </xf>
    <xf numFmtId="0" fontId="0" fillId="2" borderId="35" xfId="0" applyFill="1" applyBorder="1" applyProtection="1">
      <protection locked="0"/>
    </xf>
    <xf numFmtId="0" fontId="0" fillId="2" borderId="75" xfId="0" applyFill="1" applyBorder="1" applyProtection="1">
      <protection locked="0"/>
    </xf>
    <xf numFmtId="3" fontId="4" fillId="2" borderId="52" xfId="0" applyNumberFormat="1" applyFont="1" applyFill="1" applyBorder="1" applyAlignment="1" applyProtection="1">
      <alignment horizontal="center" vertical="top"/>
      <protection locked="0"/>
    </xf>
    <xf numFmtId="0" fontId="4" fillId="5" borderId="52" xfId="0" applyFont="1" applyFill="1" applyBorder="1" applyAlignment="1" applyProtection="1">
      <alignment horizontal="center"/>
      <protection locked="0"/>
    </xf>
    <xf numFmtId="0" fontId="4" fillId="2" borderId="81" xfId="0" applyFont="1" applyFill="1" applyBorder="1" applyAlignment="1" applyProtection="1">
      <alignment horizontal="right" vertical="top"/>
      <protection locked="0"/>
    </xf>
    <xf numFmtId="0" fontId="0" fillId="2" borderId="82" xfId="0" applyFill="1" applyBorder="1" applyProtection="1">
      <protection locked="0"/>
    </xf>
    <xf numFmtId="0" fontId="0" fillId="2" borderId="83" xfId="0" applyFill="1" applyBorder="1" applyProtection="1">
      <protection locked="0"/>
    </xf>
    <xf numFmtId="0" fontId="4" fillId="2" borderId="96"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97" xfId="0" applyFont="1" applyFill="1" applyBorder="1" applyAlignment="1" applyProtection="1">
      <alignment horizontal="left"/>
      <protection locked="0"/>
    </xf>
    <xf numFmtId="0" fontId="4" fillId="2" borderId="98" xfId="0" applyFont="1" applyFill="1" applyBorder="1" applyAlignment="1" applyProtection="1">
      <alignment horizontal="left"/>
      <protection locked="0"/>
    </xf>
    <xf numFmtId="0" fontId="4" fillId="2" borderId="99" xfId="0" applyFont="1" applyFill="1" applyBorder="1" applyAlignment="1" applyProtection="1">
      <alignment horizontal="left"/>
      <protection locked="0"/>
    </xf>
    <xf numFmtId="0" fontId="4" fillId="2" borderId="100" xfId="0" applyFont="1" applyFill="1" applyBorder="1" applyAlignment="1" applyProtection="1">
      <alignment horizontal="left"/>
      <protection locked="0"/>
    </xf>
    <xf numFmtId="0" fontId="4" fillId="2" borderId="88" xfId="0" applyFont="1" applyFill="1" applyBorder="1" applyAlignment="1" applyProtection="1">
      <alignment horizontal="center" vertical="top"/>
      <protection locked="0"/>
    </xf>
    <xf numFmtId="0" fontId="4" fillId="2" borderId="89" xfId="0" applyFont="1" applyFill="1" applyBorder="1" applyAlignment="1" applyProtection="1">
      <alignment horizontal="center" vertical="top"/>
      <protection locked="0"/>
    </xf>
    <xf numFmtId="0" fontId="4" fillId="2" borderId="90" xfId="0" applyFont="1" applyFill="1" applyBorder="1" applyAlignment="1" applyProtection="1">
      <alignment horizontal="center" vertical="top"/>
      <protection locked="0"/>
    </xf>
    <xf numFmtId="0" fontId="4" fillId="2" borderId="107" xfId="0" applyFont="1" applyFill="1" applyBorder="1" applyAlignment="1" applyProtection="1">
      <alignment vertical="top"/>
      <protection locked="0"/>
    </xf>
    <xf numFmtId="0" fontId="4" fillId="2" borderId="10" xfId="0" applyFont="1" applyFill="1" applyBorder="1" applyAlignment="1" applyProtection="1">
      <alignment vertical="top"/>
      <protection locked="0"/>
    </xf>
    <xf numFmtId="0" fontId="4" fillId="2" borderId="108" xfId="0" applyFont="1" applyFill="1" applyBorder="1" applyAlignment="1" applyProtection="1">
      <alignment vertical="top"/>
      <protection locked="0"/>
    </xf>
    <xf numFmtId="0" fontId="4" fillId="2" borderId="4" xfId="0" applyFont="1" applyFill="1" applyBorder="1" applyAlignment="1" applyProtection="1">
      <alignment vertical="top"/>
      <protection locked="0"/>
    </xf>
    <xf numFmtId="2" fontId="6" fillId="3" borderId="8" xfId="0" applyNumberFormat="1" applyFont="1" applyFill="1" applyBorder="1" applyAlignment="1" applyProtection="1">
      <alignment horizontal="center" vertical="top"/>
      <protection locked="0"/>
    </xf>
    <xf numFmtId="2" fontId="6" fillId="3" borderId="109" xfId="0" applyNumberFormat="1" applyFont="1" applyFill="1" applyBorder="1" applyAlignment="1" applyProtection="1">
      <alignment horizontal="center" vertical="top"/>
      <protection locked="0"/>
    </xf>
    <xf numFmtId="0" fontId="0" fillId="2" borderId="84" xfId="0" applyFill="1" applyBorder="1" applyProtection="1">
      <protection locked="0"/>
    </xf>
    <xf numFmtId="0" fontId="4" fillId="2" borderId="85" xfId="0" applyFont="1" applyFill="1" applyBorder="1" applyAlignment="1" applyProtection="1">
      <alignment horizontal="center" vertical="top"/>
      <protection locked="0"/>
    </xf>
    <xf numFmtId="0" fontId="4" fillId="2" borderId="86" xfId="0" applyFont="1" applyFill="1" applyBorder="1" applyAlignment="1" applyProtection="1">
      <alignment horizontal="center" vertical="top"/>
      <protection locked="0"/>
    </xf>
    <xf numFmtId="0" fontId="4" fillId="2" borderId="87" xfId="0" applyFont="1" applyFill="1" applyBorder="1" applyAlignment="1" applyProtection="1">
      <alignment horizontal="center" vertical="top"/>
      <protection locked="0"/>
    </xf>
    <xf numFmtId="0" fontId="6" fillId="2" borderId="69" xfId="0" applyFont="1" applyFill="1" applyBorder="1" applyAlignment="1" applyProtection="1">
      <alignment horizontal="left" vertical="top"/>
      <protection locked="0"/>
    </xf>
    <xf numFmtId="0" fontId="0" fillId="2" borderId="69" xfId="0" applyFill="1" applyBorder="1" applyAlignment="1" applyProtection="1">
      <alignment vertical="top"/>
      <protection locked="0"/>
    </xf>
    <xf numFmtId="0" fontId="0" fillId="2" borderId="70" xfId="0" applyFill="1" applyBorder="1" applyAlignment="1" applyProtection="1">
      <alignment vertical="top"/>
      <protection locked="0"/>
    </xf>
    <xf numFmtId="0" fontId="4" fillId="2" borderId="91" xfId="0" applyFont="1" applyFill="1" applyBorder="1" applyAlignment="1" applyProtection="1">
      <alignment horizontal="right" vertical="top"/>
      <protection locked="0"/>
    </xf>
    <xf numFmtId="0" fontId="0" fillId="2" borderId="61" xfId="0" applyFill="1" applyBorder="1" applyProtection="1">
      <protection locked="0"/>
    </xf>
    <xf numFmtId="0" fontId="0" fillId="2" borderId="92" xfId="0" applyFill="1" applyBorder="1" applyProtection="1">
      <protection locked="0"/>
    </xf>
    <xf numFmtId="0" fontId="4" fillId="2" borderId="93" xfId="0" applyFont="1" applyFill="1" applyBorder="1" applyAlignment="1" applyProtection="1">
      <alignment horizontal="left"/>
      <protection locked="0"/>
    </xf>
    <xf numFmtId="0" fontId="4" fillId="2" borderId="94" xfId="0" applyFont="1" applyFill="1" applyBorder="1" applyAlignment="1" applyProtection="1">
      <alignment horizontal="left"/>
      <protection locked="0"/>
    </xf>
    <xf numFmtId="0" fontId="4" fillId="2" borderId="95" xfId="0" applyFont="1" applyFill="1" applyBorder="1" applyAlignment="1" applyProtection="1">
      <alignment horizontal="left"/>
      <protection locked="0"/>
    </xf>
    <xf numFmtId="0" fontId="6" fillId="3" borderId="3" xfId="0" applyFont="1" applyFill="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3" borderId="76" xfId="0" applyFont="1" applyFill="1" applyBorder="1" applyAlignment="1" applyProtection="1">
      <alignment vertical="top"/>
      <protection locked="0"/>
    </xf>
    <xf numFmtId="0" fontId="4" fillId="0" borderId="15" xfId="0" applyFont="1" applyBorder="1" applyAlignment="1" applyProtection="1">
      <alignment vertical="top"/>
      <protection locked="0"/>
    </xf>
    <xf numFmtId="0" fontId="0" fillId="0" borderId="15" xfId="0" applyBorder="1" applyAlignment="1" applyProtection="1">
      <alignment vertical="top"/>
      <protection locked="0"/>
    </xf>
    <xf numFmtId="0" fontId="4" fillId="0" borderId="77" xfId="0" applyFont="1" applyBorder="1" applyAlignment="1" applyProtection="1">
      <alignment vertical="top"/>
      <protection locked="0"/>
    </xf>
    <xf numFmtId="0" fontId="4"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7" fillId="2" borderId="78" xfId="0" applyFont="1" applyFill="1" applyBorder="1" applyAlignment="1" applyProtection="1">
      <alignment vertical="top"/>
      <protection locked="0"/>
    </xf>
    <xf numFmtId="0" fontId="4" fillId="2" borderId="79" xfId="0" applyFont="1" applyFill="1" applyBorder="1" applyAlignment="1" applyProtection="1">
      <alignment vertical="top"/>
      <protection locked="0"/>
    </xf>
    <xf numFmtId="0" fontId="0" fillId="2" borderId="80" xfId="0" applyFill="1" applyBorder="1" applyAlignment="1" applyProtection="1">
      <alignment vertical="top"/>
      <protection locked="0"/>
    </xf>
    <xf numFmtId="0" fontId="4" fillId="2" borderId="64" xfId="0" applyFont="1" applyFill="1" applyBorder="1" applyAlignment="1" applyProtection="1">
      <alignment horizontal="right" vertical="top"/>
      <protection locked="0"/>
    </xf>
    <xf numFmtId="0" fontId="0" fillId="2" borderId="44" xfId="0" applyFill="1" applyBorder="1" applyProtection="1">
      <protection locked="0"/>
    </xf>
    <xf numFmtId="0" fontId="0" fillId="2" borderId="73" xfId="0" applyFill="1" applyBorder="1" applyProtection="1">
      <protection locked="0"/>
    </xf>
    <xf numFmtId="3" fontId="4" fillId="2" borderId="74" xfId="0" applyNumberFormat="1" applyFont="1" applyFill="1" applyBorder="1" applyAlignment="1" applyProtection="1">
      <alignment horizontal="center" vertical="top"/>
      <protection locked="0"/>
    </xf>
    <xf numFmtId="3" fontId="4" fillId="2" borderId="44" xfId="0" applyNumberFormat="1" applyFont="1" applyFill="1" applyBorder="1" applyAlignment="1" applyProtection="1">
      <alignment horizontal="center" vertical="top"/>
      <protection locked="0"/>
    </xf>
    <xf numFmtId="0" fontId="2" fillId="3" borderId="101" xfId="0" applyFont="1" applyFill="1" applyBorder="1" applyAlignment="1" applyProtection="1">
      <alignment horizontal="left" vertical="top"/>
      <protection locked="0"/>
    </xf>
    <xf numFmtId="0" fontId="4" fillId="0" borderId="102" xfId="0" applyFont="1" applyBorder="1" applyAlignment="1" applyProtection="1">
      <alignment vertical="top"/>
      <protection locked="0"/>
    </xf>
    <xf numFmtId="0" fontId="4" fillId="0" borderId="103" xfId="0" applyFont="1" applyBorder="1" applyAlignment="1" applyProtection="1">
      <alignment vertical="top"/>
      <protection locked="0"/>
    </xf>
    <xf numFmtId="0" fontId="3" fillId="4" borderId="104" xfId="0" applyFont="1" applyFill="1" applyBorder="1" applyAlignment="1" applyProtection="1">
      <alignment horizontal="center" vertical="center"/>
      <protection locked="0"/>
    </xf>
    <xf numFmtId="0" fontId="3" fillId="4" borderId="105" xfId="0" applyFont="1" applyFill="1" applyBorder="1" applyAlignment="1" applyProtection="1">
      <alignment horizontal="center" vertical="center"/>
      <protection locked="0"/>
    </xf>
    <xf numFmtId="0" fontId="3" fillId="4" borderId="106" xfId="0" applyFont="1" applyFill="1" applyBorder="1" applyAlignment="1" applyProtection="1">
      <alignment horizontal="center" vertical="center"/>
      <protection locked="0"/>
    </xf>
    <xf numFmtId="0" fontId="4" fillId="2" borderId="110" xfId="0" applyFont="1" applyFill="1" applyBorder="1" applyAlignment="1" applyProtection="1">
      <alignment vertical="top"/>
      <protection locked="0"/>
    </xf>
    <xf numFmtId="0" fontId="4" fillId="2" borderId="1" xfId="0" applyFont="1" applyFill="1" applyBorder="1" applyAlignment="1" applyProtection="1">
      <alignment vertical="top"/>
      <protection locked="0"/>
    </xf>
    <xf numFmtId="0" fontId="2" fillId="3" borderId="111" xfId="0" applyFont="1" applyFill="1" applyBorder="1" applyAlignment="1" applyProtection="1">
      <alignment vertical="top"/>
      <protection locked="0"/>
    </xf>
    <xf numFmtId="3" fontId="5" fillId="2" borderId="104" xfId="0" applyNumberFormat="1" applyFont="1" applyFill="1" applyBorder="1" applyAlignment="1" applyProtection="1">
      <alignment horizontal="center" vertical="center" wrapText="1"/>
      <protection locked="0"/>
    </xf>
    <xf numFmtId="3" fontId="5" fillId="2" borderId="105" xfId="0" applyNumberFormat="1" applyFont="1" applyFill="1" applyBorder="1" applyAlignment="1" applyProtection="1">
      <alignment horizontal="center" vertical="center" wrapText="1"/>
      <protection locked="0"/>
    </xf>
    <xf numFmtId="3" fontId="5" fillId="2" borderId="106" xfId="0" applyNumberFormat="1" applyFont="1" applyFill="1" applyBorder="1" applyAlignment="1" applyProtection="1">
      <alignment horizontal="center" vertical="center" wrapText="1"/>
      <protection locked="0"/>
    </xf>
    <xf numFmtId="0" fontId="4" fillId="3" borderId="15" xfId="0" applyFont="1" applyFill="1" applyBorder="1" applyAlignment="1" applyProtection="1">
      <alignment vertical="top"/>
      <protection locked="0"/>
    </xf>
    <xf numFmtId="0" fontId="4" fillId="3" borderId="112" xfId="0" applyFont="1" applyFill="1" applyBorder="1" applyAlignment="1" applyProtection="1">
      <alignment vertical="top"/>
      <protection locked="0"/>
    </xf>
    <xf numFmtId="0" fontId="4" fillId="3" borderId="113" xfId="0" applyFont="1" applyFill="1" applyBorder="1" applyAlignment="1" applyProtection="1">
      <alignment vertical="top"/>
      <protection locked="0"/>
    </xf>
    <xf numFmtId="0" fontId="4" fillId="3" borderId="21" xfId="0" applyFont="1" applyFill="1" applyBorder="1" applyAlignment="1" applyProtection="1">
      <alignment vertical="top"/>
      <protection locked="0"/>
    </xf>
    <xf numFmtId="0" fontId="4" fillId="3" borderId="20" xfId="0" applyFont="1" applyFill="1" applyBorder="1" applyAlignment="1" applyProtection="1">
      <alignment vertical="top"/>
      <protection locked="0"/>
    </xf>
    <xf numFmtId="0" fontId="6" fillId="3" borderId="114" xfId="0" applyFont="1" applyFill="1" applyBorder="1" applyAlignment="1" applyProtection="1">
      <alignment horizontal="center" vertical="top"/>
      <protection locked="0"/>
    </xf>
    <xf numFmtId="0" fontId="0" fillId="3" borderId="112" xfId="0" applyFill="1" applyBorder="1" applyAlignment="1" applyProtection="1">
      <alignment horizontal="center" vertical="top"/>
      <protection locked="0"/>
    </xf>
    <xf numFmtId="0" fontId="6" fillId="3" borderId="17" xfId="0" applyFont="1" applyFill="1" applyBorder="1" applyAlignment="1" applyProtection="1">
      <alignment horizontal="left" vertical="top"/>
      <protection locked="0"/>
    </xf>
    <xf numFmtId="0" fontId="6" fillId="3" borderId="9" xfId="0" applyFont="1" applyFill="1" applyBorder="1" applyAlignment="1" applyProtection="1">
      <alignment horizontal="left" vertical="top"/>
      <protection locked="0"/>
    </xf>
    <xf numFmtId="0" fontId="6" fillId="3" borderId="18" xfId="0" applyFont="1" applyFill="1" applyBorder="1" applyAlignment="1" applyProtection="1">
      <alignment horizontal="left" vertical="top"/>
      <protection locked="0"/>
    </xf>
    <xf numFmtId="3" fontId="7" fillId="2" borderId="76" xfId="0" applyNumberFormat="1" applyFont="1" applyFill="1" applyBorder="1" applyAlignment="1" applyProtection="1">
      <alignment horizontal="center" vertical="top"/>
      <protection locked="0"/>
    </xf>
    <xf numFmtId="3" fontId="7" fillId="2" borderId="15" xfId="0" applyNumberFormat="1" applyFont="1" applyFill="1" applyBorder="1" applyAlignment="1" applyProtection="1">
      <alignment horizontal="center" vertical="top"/>
      <protection locked="0"/>
    </xf>
    <xf numFmtId="3" fontId="7" fillId="2" borderId="120" xfId="0" applyNumberFormat="1" applyFont="1" applyFill="1" applyBorder="1" applyAlignment="1" applyProtection="1">
      <alignment horizontal="center" vertical="top"/>
      <protection locked="0"/>
    </xf>
    <xf numFmtId="0" fontId="3" fillId="2" borderId="104" xfId="0" applyNumberFormat="1" applyFont="1" applyFill="1" applyBorder="1" applyAlignment="1" applyProtection="1">
      <alignment horizontal="center" vertical="center"/>
      <protection locked="0"/>
    </xf>
    <xf numFmtId="0" fontId="3" fillId="2" borderId="105" xfId="0" applyNumberFormat="1" applyFont="1" applyFill="1" applyBorder="1" applyAlignment="1" applyProtection="1">
      <alignment horizontal="center" vertical="center"/>
      <protection locked="0"/>
    </xf>
    <xf numFmtId="0" fontId="3" fillId="2" borderId="106" xfId="0" applyNumberFormat="1" applyFont="1" applyFill="1" applyBorder="1" applyAlignment="1" applyProtection="1">
      <alignment horizontal="center" vertical="center"/>
      <protection locked="0"/>
    </xf>
    <xf numFmtId="3" fontId="6" fillId="2" borderId="70" xfId="0" applyNumberFormat="1" applyFont="1" applyFill="1" applyBorder="1" applyAlignment="1" applyProtection="1">
      <alignment horizontal="center" vertical="top"/>
      <protection locked="0"/>
    </xf>
    <xf numFmtId="3" fontId="6" fillId="2" borderId="21" xfId="0" applyNumberFormat="1" applyFont="1" applyFill="1" applyBorder="1" applyAlignment="1" applyProtection="1">
      <alignment horizontal="center" vertical="top"/>
      <protection locked="0"/>
    </xf>
    <xf numFmtId="3" fontId="6" fillId="2" borderId="115" xfId="0" applyNumberFormat="1" applyFont="1" applyFill="1" applyBorder="1" applyAlignment="1" applyProtection="1">
      <alignment horizontal="center" vertical="top"/>
      <protection locked="0"/>
    </xf>
    <xf numFmtId="3" fontId="4" fillId="2" borderId="116" xfId="0" applyNumberFormat="1" applyFont="1" applyFill="1" applyBorder="1" applyAlignment="1" applyProtection="1">
      <alignment horizontal="center" vertical="top"/>
      <protection locked="0"/>
    </xf>
    <xf numFmtId="3" fontId="4" fillId="2" borderId="75" xfId="0" applyNumberFormat="1" applyFont="1" applyFill="1" applyBorder="1" applyAlignment="1" applyProtection="1">
      <alignment horizontal="center" vertical="top"/>
      <protection locked="0"/>
    </xf>
    <xf numFmtId="3" fontId="4" fillId="2" borderId="117" xfId="0" applyNumberFormat="1" applyFont="1" applyFill="1" applyBorder="1" applyAlignment="1" applyProtection="1">
      <alignment horizontal="center" vertical="top"/>
      <protection locked="0"/>
    </xf>
    <xf numFmtId="0" fontId="6" fillId="2" borderId="77"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41" xfId="0" applyFont="1" applyFill="1" applyBorder="1" applyAlignment="1" applyProtection="1">
      <alignment horizontal="left" vertical="top"/>
      <protection locked="0"/>
    </xf>
    <xf numFmtId="0" fontId="7" fillId="2" borderId="77" xfId="0" applyFont="1" applyFill="1" applyBorder="1" applyAlignment="1" applyProtection="1">
      <alignment horizontal="center" vertical="top"/>
      <protection locked="0"/>
    </xf>
    <xf numFmtId="0" fontId="7" fillId="2" borderId="0" xfId="0" applyFont="1" applyFill="1" applyBorder="1" applyAlignment="1" applyProtection="1">
      <alignment horizontal="center" vertical="top"/>
      <protection locked="0"/>
    </xf>
    <xf numFmtId="0" fontId="7" fillId="2" borderId="118" xfId="0" applyFont="1" applyFill="1" applyBorder="1" applyAlignment="1" applyProtection="1">
      <alignment horizontal="center" vertical="top"/>
      <protection locked="0"/>
    </xf>
    <xf numFmtId="3" fontId="4" fillId="2" borderId="68" xfId="0" applyNumberFormat="1" applyFont="1" applyFill="1" applyBorder="1" applyAlignment="1" applyProtection="1">
      <alignment horizontal="left" vertical="top"/>
      <protection locked="0"/>
    </xf>
    <xf numFmtId="3" fontId="4" fillId="2" borderId="37" xfId="0" applyNumberFormat="1" applyFont="1" applyFill="1" applyBorder="1" applyAlignment="1" applyProtection="1">
      <alignment horizontal="left" vertical="top"/>
      <protection locked="0"/>
    </xf>
    <xf numFmtId="3" fontId="4" fillId="2" borderId="119" xfId="0" applyNumberFormat="1" applyFont="1" applyFill="1" applyBorder="1" applyAlignment="1" applyProtection="1">
      <alignment horizontal="left" vertical="top"/>
      <protection locked="0"/>
    </xf>
  </cellXfs>
  <cellStyles count="5">
    <cellStyle name="Komma" xfId="1" builtinId="3"/>
    <cellStyle name="Link" xfId="4" builtinId="8"/>
    <cellStyle name="Prozent" xfId="2" builtinId="5"/>
    <cellStyle name="Standard" xfId="0" builtinId="0"/>
    <cellStyle name="Standard 2" xfId="3"/>
  </cellStyles>
  <dxfs count="14">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rki.de/DE/Home/homepage_node.html" TargetMode="External"/><Relationship Id="rId7" Type="http://schemas.openxmlformats.org/officeDocument/2006/relationships/hyperlink" Target="https://www.arbeitsagentur.de/unternehmen/finanziell/kurzarbeitergeld-uebersicht-kurzarbeitergeldformen" TargetMode="External"/><Relationship Id="rId2" Type="http://schemas.openxmlformats.org/officeDocument/2006/relationships/hyperlink" Target="https://www.kfw.de/KfW-Konzern/Newsroom/Aktuelles/KfW-Corona-Hilfe-Unternehmen.html" TargetMode="External"/><Relationship Id="rId1" Type="http://schemas.openxmlformats.org/officeDocument/2006/relationships/hyperlink" Target="https://www.baden-wuerttemberg.de/de/startseite/" TargetMode="External"/><Relationship Id="rId6" Type="http://schemas.openxmlformats.org/officeDocument/2006/relationships/hyperlink" Target="https://www.land.nrw/corona" TargetMode="External"/><Relationship Id="rId5" Type="http://schemas.openxmlformats.org/officeDocument/2006/relationships/hyperlink" Target="https://www.sparkasse-freiburg.de/de/home/aktionen/informationen-zum-coronavirus.html?n=true&amp;stref=opener" TargetMode="External"/><Relationship Id="rId4" Type="http://schemas.openxmlformats.org/officeDocument/2006/relationships/hyperlink" Target="https://www.bundesgesundheitsministerium.de/coronaviru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12"/>
  <sheetViews>
    <sheetView tabSelected="1" zoomScaleNormal="100" workbookViewId="0">
      <selection activeCell="K3" sqref="K3"/>
    </sheetView>
  </sheetViews>
  <sheetFormatPr baseColWidth="10" defaultRowHeight="12.75" outlineLevelRow="1"/>
  <cols>
    <col min="1" max="1" width="38" bestFit="1" customWidth="1"/>
    <col min="2" max="2" width="14.7109375" customWidth="1"/>
    <col min="3" max="4" width="13.7109375" bestFit="1" customWidth="1"/>
    <col min="5" max="5" width="11.5703125" bestFit="1" customWidth="1"/>
    <col min="6" max="7" width="11.85546875" bestFit="1" customWidth="1"/>
    <col min="8" max="8" width="11.5703125" bestFit="1" customWidth="1"/>
    <col min="9" max="9" width="13.42578125" bestFit="1" customWidth="1"/>
    <col min="10" max="13" width="11.5703125" bestFit="1" customWidth="1"/>
    <col min="14" max="14" width="12.85546875" bestFit="1" customWidth="1"/>
    <col min="15" max="15" width="15.140625" customWidth="1"/>
    <col min="16" max="16" width="105.42578125" bestFit="1" customWidth="1"/>
  </cols>
  <sheetData>
    <row r="1" spans="1:16" ht="25.5" customHeight="1">
      <c r="A1" s="202" t="s">
        <v>103</v>
      </c>
      <c r="B1" s="299" t="s">
        <v>104</v>
      </c>
      <c r="C1" s="299"/>
      <c r="D1" s="299"/>
      <c r="E1" s="296" t="s">
        <v>102</v>
      </c>
      <c r="F1" s="296"/>
      <c r="G1" s="299">
        <v>1900</v>
      </c>
      <c r="H1" s="299"/>
      <c r="I1" s="299"/>
      <c r="J1" s="171"/>
      <c r="K1" s="171"/>
    </row>
    <row r="2" spans="1:16">
      <c r="A2" s="283"/>
      <c r="B2" s="283"/>
      <c r="C2" s="283"/>
      <c r="D2" s="283"/>
      <c r="E2" s="283"/>
      <c r="F2" s="283"/>
      <c r="G2" s="307" t="s">
        <v>225</v>
      </c>
      <c r="H2" s="307"/>
      <c r="I2" s="307"/>
      <c r="J2" s="171"/>
      <c r="K2" s="171"/>
    </row>
    <row r="3" spans="1:16" ht="67.5" customHeight="1">
      <c r="A3" s="308" t="s">
        <v>220</v>
      </c>
      <c r="B3" s="309"/>
      <c r="C3" s="309"/>
      <c r="D3" s="309"/>
      <c r="E3" s="309"/>
      <c r="F3" s="309"/>
      <c r="G3" s="309"/>
      <c r="H3" s="309"/>
      <c r="I3" s="309"/>
      <c r="J3" s="309"/>
      <c r="K3" s="171"/>
    </row>
    <row r="4" spans="1:16">
      <c r="A4" s="309"/>
      <c r="B4" s="309"/>
      <c r="C4" s="309"/>
      <c r="D4" s="309"/>
      <c r="E4" s="309"/>
      <c r="F4" s="309"/>
      <c r="G4" s="309"/>
      <c r="H4" s="309"/>
      <c r="I4" s="309"/>
      <c r="J4" s="309"/>
      <c r="L4" s="278" t="s">
        <v>189</v>
      </c>
      <c r="M4" s="264"/>
      <c r="N4" s="264"/>
      <c r="O4" s="264"/>
    </row>
    <row r="5" spans="1:16">
      <c r="A5" s="309"/>
      <c r="B5" s="309"/>
      <c r="C5" s="309"/>
      <c r="D5" s="309"/>
      <c r="E5" s="309"/>
      <c r="F5" s="309"/>
      <c r="G5" s="309"/>
      <c r="H5" s="309"/>
      <c r="I5" s="309"/>
      <c r="J5" s="309"/>
      <c r="K5" s="172"/>
      <c r="L5" s="176" t="s">
        <v>108</v>
      </c>
      <c r="M5" s="205"/>
      <c r="N5" s="205"/>
      <c r="O5" s="155"/>
    </row>
    <row r="6" spans="1:16" ht="12.75" customHeight="1">
      <c r="C6" s="173"/>
      <c r="D6" s="173"/>
      <c r="E6" s="173"/>
      <c r="F6" s="173"/>
      <c r="L6" s="295" t="s">
        <v>106</v>
      </c>
      <c r="M6" s="295"/>
      <c r="N6" s="295"/>
      <c r="O6" s="295"/>
    </row>
    <row r="7" spans="1:16" ht="26.25" customHeight="1">
      <c r="A7" s="305" t="s">
        <v>107</v>
      </c>
      <c r="B7" s="306"/>
      <c r="C7" s="203"/>
      <c r="D7" s="203"/>
      <c r="E7" s="203"/>
      <c r="F7" s="203"/>
      <c r="G7" s="203"/>
      <c r="H7" s="203"/>
      <c r="I7" s="203"/>
      <c r="J7" s="203"/>
      <c r="K7" s="203"/>
      <c r="L7" s="203"/>
      <c r="M7" s="203"/>
      <c r="N7" s="203"/>
      <c r="O7" s="204"/>
      <c r="P7" s="252" t="s">
        <v>182</v>
      </c>
    </row>
    <row r="8" spans="1:16">
      <c r="A8" s="297" t="s">
        <v>61</v>
      </c>
      <c r="B8" s="248" t="s">
        <v>175</v>
      </c>
      <c r="C8" s="134">
        <v>43922</v>
      </c>
      <c r="D8" s="134">
        <v>43952</v>
      </c>
      <c r="E8" s="134">
        <v>43983</v>
      </c>
      <c r="F8" s="134">
        <v>44013</v>
      </c>
      <c r="G8" s="134">
        <v>44044</v>
      </c>
      <c r="H8" s="134">
        <v>44075</v>
      </c>
      <c r="I8" s="134">
        <v>44105</v>
      </c>
      <c r="J8" s="134">
        <v>44136</v>
      </c>
      <c r="K8" s="134">
        <v>44166</v>
      </c>
      <c r="L8" s="134">
        <v>44197</v>
      </c>
      <c r="M8" s="134">
        <v>44228</v>
      </c>
      <c r="N8" s="134">
        <v>44256</v>
      </c>
      <c r="O8" s="144" t="s">
        <v>100</v>
      </c>
      <c r="P8" s="253"/>
    </row>
    <row r="9" spans="1:16">
      <c r="A9" s="298"/>
      <c r="B9" s="248" t="s">
        <v>213</v>
      </c>
      <c r="C9" s="133"/>
      <c r="D9" s="133"/>
      <c r="E9" s="133"/>
      <c r="F9" s="133"/>
      <c r="G9" s="133"/>
      <c r="H9" s="133"/>
      <c r="I9" s="133"/>
      <c r="J9" s="133"/>
      <c r="K9" s="133"/>
      <c r="L9" s="133"/>
      <c r="M9" s="133"/>
      <c r="N9" s="133"/>
      <c r="O9" s="144"/>
      <c r="P9" s="253"/>
    </row>
    <row r="10" spans="1:16">
      <c r="A10" s="174" t="s">
        <v>167</v>
      </c>
      <c r="B10" s="258">
        <v>0</v>
      </c>
      <c r="C10" s="249">
        <f>$B$10/12</f>
        <v>0</v>
      </c>
      <c r="D10" s="249">
        <f t="shared" ref="D10:N10" si="0">$B$10/12</f>
        <v>0</v>
      </c>
      <c r="E10" s="249">
        <f t="shared" si="0"/>
        <v>0</v>
      </c>
      <c r="F10" s="249">
        <f t="shared" si="0"/>
        <v>0</v>
      </c>
      <c r="G10" s="249">
        <f t="shared" si="0"/>
        <v>0</v>
      </c>
      <c r="H10" s="249">
        <f t="shared" si="0"/>
        <v>0</v>
      </c>
      <c r="I10" s="249">
        <f t="shared" si="0"/>
        <v>0</v>
      </c>
      <c r="J10" s="249">
        <f t="shared" si="0"/>
        <v>0</v>
      </c>
      <c r="K10" s="249">
        <f t="shared" si="0"/>
        <v>0</v>
      </c>
      <c r="L10" s="249">
        <f t="shared" si="0"/>
        <v>0</v>
      </c>
      <c r="M10" s="249">
        <f t="shared" si="0"/>
        <v>0</v>
      </c>
      <c r="N10" s="249">
        <f t="shared" si="0"/>
        <v>0</v>
      </c>
      <c r="O10" s="145"/>
      <c r="P10" s="231" t="s">
        <v>200</v>
      </c>
    </row>
    <row r="11" spans="1:16">
      <c r="A11" s="136" t="s">
        <v>89</v>
      </c>
      <c r="B11" s="133"/>
      <c r="C11" s="259">
        <v>1</v>
      </c>
      <c r="D11" s="259">
        <v>1</v>
      </c>
      <c r="E11" s="259">
        <v>1</v>
      </c>
      <c r="F11" s="259">
        <v>1</v>
      </c>
      <c r="G11" s="259">
        <v>1</v>
      </c>
      <c r="H11" s="259">
        <v>1</v>
      </c>
      <c r="I11" s="259">
        <v>1</v>
      </c>
      <c r="J11" s="259">
        <v>1</v>
      </c>
      <c r="K11" s="259">
        <v>1</v>
      </c>
      <c r="L11" s="259">
        <v>1</v>
      </c>
      <c r="M11" s="259">
        <v>1</v>
      </c>
      <c r="N11" s="259">
        <v>1</v>
      </c>
      <c r="O11" s="144"/>
      <c r="P11" s="231" t="s">
        <v>201</v>
      </c>
    </row>
    <row r="12" spans="1:16" s="147" customFormat="1" ht="25.5">
      <c r="A12" s="175" t="s">
        <v>60</v>
      </c>
      <c r="B12" s="232"/>
      <c r="C12" s="233">
        <f>C10*C11</f>
        <v>0</v>
      </c>
      <c r="D12" s="233">
        <f t="shared" ref="D12:N12" si="1">D10*D11</f>
        <v>0</v>
      </c>
      <c r="E12" s="233">
        <f t="shared" si="1"/>
        <v>0</v>
      </c>
      <c r="F12" s="233">
        <f t="shared" si="1"/>
        <v>0</v>
      </c>
      <c r="G12" s="233">
        <f t="shared" si="1"/>
        <v>0</v>
      </c>
      <c r="H12" s="233">
        <f t="shared" si="1"/>
        <v>0</v>
      </c>
      <c r="I12" s="233">
        <f t="shared" si="1"/>
        <v>0</v>
      </c>
      <c r="J12" s="233">
        <f t="shared" si="1"/>
        <v>0</v>
      </c>
      <c r="K12" s="233">
        <f t="shared" si="1"/>
        <v>0</v>
      </c>
      <c r="L12" s="233">
        <f t="shared" si="1"/>
        <v>0</v>
      </c>
      <c r="M12" s="233">
        <f t="shared" si="1"/>
        <v>0</v>
      </c>
      <c r="N12" s="233">
        <f t="shared" si="1"/>
        <v>0</v>
      </c>
      <c r="O12" s="146">
        <f>SUM(C12:N12)</f>
        <v>0</v>
      </c>
      <c r="P12" s="254"/>
    </row>
    <row r="13" spans="1:16">
      <c r="A13" s="297" t="s">
        <v>63</v>
      </c>
      <c r="B13" s="133"/>
      <c r="C13" s="133"/>
      <c r="D13" s="133"/>
      <c r="E13" s="133"/>
      <c r="F13" s="133"/>
      <c r="G13" s="133"/>
      <c r="H13" s="133"/>
      <c r="I13" s="133"/>
      <c r="J13" s="133"/>
      <c r="K13" s="133"/>
      <c r="L13" s="133"/>
      <c r="M13" s="133"/>
      <c r="N13" s="133"/>
      <c r="O13" s="144"/>
      <c r="P13" s="253"/>
    </row>
    <row r="14" spans="1:16">
      <c r="A14" s="298"/>
      <c r="B14" s="133"/>
      <c r="C14" s="133"/>
      <c r="D14" s="133"/>
      <c r="E14" s="133"/>
      <c r="F14" s="133"/>
      <c r="G14" s="133"/>
      <c r="H14" s="133"/>
      <c r="I14" s="133"/>
      <c r="J14" s="133"/>
      <c r="K14" s="133"/>
      <c r="L14" s="133"/>
      <c r="M14" s="133"/>
      <c r="N14" s="133"/>
      <c r="O14" s="144"/>
      <c r="P14" s="253"/>
    </row>
    <row r="15" spans="1:16" outlineLevel="1">
      <c r="A15" s="137" t="s">
        <v>74</v>
      </c>
      <c r="B15" s="133"/>
      <c r="C15" s="133"/>
      <c r="D15" s="133"/>
      <c r="E15" s="133"/>
      <c r="F15" s="133"/>
      <c r="G15" s="133"/>
      <c r="H15" s="133"/>
      <c r="I15" s="133"/>
      <c r="J15" s="133"/>
      <c r="K15" s="133"/>
      <c r="L15" s="133"/>
      <c r="M15" s="133"/>
      <c r="N15" s="133"/>
      <c r="O15" s="144"/>
      <c r="P15" s="253"/>
    </row>
    <row r="16" spans="1:16" outlineLevel="1">
      <c r="A16" s="138" t="s">
        <v>72</v>
      </c>
      <c r="B16" s="258">
        <v>0</v>
      </c>
      <c r="C16" s="206">
        <f>$B$16/12</f>
        <v>0</v>
      </c>
      <c r="D16" s="206">
        <f t="shared" ref="D16:N16" si="2">$B$16/12</f>
        <v>0</v>
      </c>
      <c r="E16" s="206">
        <f t="shared" si="2"/>
        <v>0</v>
      </c>
      <c r="F16" s="206">
        <f t="shared" si="2"/>
        <v>0</v>
      </c>
      <c r="G16" s="206">
        <f t="shared" si="2"/>
        <v>0</v>
      </c>
      <c r="H16" s="206">
        <f t="shared" si="2"/>
        <v>0</v>
      </c>
      <c r="I16" s="206">
        <f t="shared" si="2"/>
        <v>0</v>
      </c>
      <c r="J16" s="206">
        <f t="shared" si="2"/>
        <v>0</v>
      </c>
      <c r="K16" s="206">
        <f t="shared" si="2"/>
        <v>0</v>
      </c>
      <c r="L16" s="206">
        <f t="shared" si="2"/>
        <v>0</v>
      </c>
      <c r="M16" s="206">
        <f t="shared" si="2"/>
        <v>0</v>
      </c>
      <c r="N16" s="206">
        <f t="shared" si="2"/>
        <v>0</v>
      </c>
      <c r="O16" s="144"/>
      <c r="P16" s="253" t="s">
        <v>190</v>
      </c>
    </row>
    <row r="17" spans="1:16" outlineLevel="1">
      <c r="A17" s="138" t="s">
        <v>73</v>
      </c>
      <c r="B17" s="258">
        <v>0</v>
      </c>
      <c r="C17" s="206">
        <f>$B$17/12</f>
        <v>0</v>
      </c>
      <c r="D17" s="206">
        <f t="shared" ref="D17:M17" si="3">$B$17/12</f>
        <v>0</v>
      </c>
      <c r="E17" s="206">
        <f t="shared" si="3"/>
        <v>0</v>
      </c>
      <c r="F17" s="206">
        <f t="shared" si="3"/>
        <v>0</v>
      </c>
      <c r="G17" s="206">
        <f t="shared" si="3"/>
        <v>0</v>
      </c>
      <c r="H17" s="206">
        <f t="shared" si="3"/>
        <v>0</v>
      </c>
      <c r="I17" s="206">
        <f t="shared" si="3"/>
        <v>0</v>
      </c>
      <c r="J17" s="206">
        <f t="shared" si="3"/>
        <v>0</v>
      </c>
      <c r="K17" s="206">
        <f t="shared" si="3"/>
        <v>0</v>
      </c>
      <c r="L17" s="206">
        <f t="shared" si="3"/>
        <v>0</v>
      </c>
      <c r="M17" s="206">
        <f t="shared" si="3"/>
        <v>0</v>
      </c>
      <c r="N17" s="206">
        <f>$B$17/12</f>
        <v>0</v>
      </c>
      <c r="O17" s="144"/>
      <c r="P17" s="253" t="s">
        <v>191</v>
      </c>
    </row>
    <row r="18" spans="1:16" outlineLevel="1">
      <c r="A18" s="229" t="s">
        <v>183</v>
      </c>
      <c r="B18" s="258">
        <v>0</v>
      </c>
      <c r="C18" s="206">
        <f>$B$18/12</f>
        <v>0</v>
      </c>
      <c r="D18" s="206">
        <f t="shared" ref="D18:N18" si="4">$B$18/12</f>
        <v>0</v>
      </c>
      <c r="E18" s="206">
        <f t="shared" si="4"/>
        <v>0</v>
      </c>
      <c r="F18" s="206">
        <f t="shared" si="4"/>
        <v>0</v>
      </c>
      <c r="G18" s="206">
        <f t="shared" si="4"/>
        <v>0</v>
      </c>
      <c r="H18" s="206">
        <f t="shared" si="4"/>
        <v>0</v>
      </c>
      <c r="I18" s="206">
        <f t="shared" si="4"/>
        <v>0</v>
      </c>
      <c r="J18" s="206">
        <f t="shared" si="4"/>
        <v>0</v>
      </c>
      <c r="K18" s="206">
        <f t="shared" si="4"/>
        <v>0</v>
      </c>
      <c r="L18" s="206">
        <f t="shared" si="4"/>
        <v>0</v>
      </c>
      <c r="M18" s="206">
        <f t="shared" si="4"/>
        <v>0</v>
      </c>
      <c r="N18" s="206">
        <f t="shared" si="4"/>
        <v>0</v>
      </c>
      <c r="O18" s="144"/>
      <c r="P18" s="231" t="s">
        <v>192</v>
      </c>
    </row>
    <row r="19" spans="1:16" outlineLevel="1">
      <c r="A19" s="140" t="s">
        <v>75</v>
      </c>
      <c r="B19" s="280"/>
      <c r="C19" s="302" t="s">
        <v>203</v>
      </c>
      <c r="D19" s="303"/>
      <c r="E19" s="303"/>
      <c r="F19" s="303"/>
      <c r="G19" s="303"/>
      <c r="H19" s="303"/>
      <c r="I19" s="303"/>
      <c r="J19" s="303"/>
      <c r="K19" s="303"/>
      <c r="L19" s="303"/>
      <c r="M19" s="303"/>
      <c r="N19" s="304"/>
      <c r="O19" s="144"/>
      <c r="P19" s="253"/>
    </row>
    <row r="20" spans="1:16" outlineLevel="1">
      <c r="A20" s="229" t="s">
        <v>209</v>
      </c>
      <c r="B20" s="279" t="s">
        <v>176</v>
      </c>
      <c r="C20" s="282"/>
      <c r="D20" s="282"/>
      <c r="E20" s="282"/>
      <c r="F20" s="282"/>
      <c r="G20" s="282"/>
      <c r="H20" s="282"/>
      <c r="I20" s="282"/>
      <c r="J20" s="282"/>
      <c r="K20" s="282"/>
      <c r="L20" s="282"/>
      <c r="M20" s="282"/>
      <c r="N20" s="282"/>
      <c r="O20" s="144"/>
      <c r="P20" s="231" t="s">
        <v>204</v>
      </c>
    </row>
    <row r="21" spans="1:16" outlineLevel="1">
      <c r="A21" s="229" t="s">
        <v>223</v>
      </c>
      <c r="B21" s="133"/>
      <c r="C21" s="207">
        <f t="shared" ref="C21:N21" si="5">$F$68</f>
        <v>0</v>
      </c>
      <c r="D21" s="207">
        <f t="shared" si="5"/>
        <v>0</v>
      </c>
      <c r="E21" s="207">
        <f t="shared" si="5"/>
        <v>0</v>
      </c>
      <c r="F21" s="207">
        <f t="shared" si="5"/>
        <v>0</v>
      </c>
      <c r="G21" s="207">
        <f t="shared" si="5"/>
        <v>0</v>
      </c>
      <c r="H21" s="207">
        <f t="shared" si="5"/>
        <v>0</v>
      </c>
      <c r="I21" s="207">
        <f t="shared" si="5"/>
        <v>0</v>
      </c>
      <c r="J21" s="207">
        <f t="shared" si="5"/>
        <v>0</v>
      </c>
      <c r="K21" s="207">
        <f t="shared" si="5"/>
        <v>0</v>
      </c>
      <c r="L21" s="207">
        <f t="shared" si="5"/>
        <v>0</v>
      </c>
      <c r="M21" s="207">
        <f t="shared" si="5"/>
        <v>0</v>
      </c>
      <c r="N21" s="207">
        <f t="shared" si="5"/>
        <v>0</v>
      </c>
      <c r="O21" s="143"/>
      <c r="P21" s="231" t="s">
        <v>193</v>
      </c>
    </row>
    <row r="22" spans="1:16" outlineLevel="1">
      <c r="A22" s="229" t="s">
        <v>224</v>
      </c>
      <c r="B22" s="133"/>
      <c r="C22" s="207">
        <f t="shared" ref="C22:N22" si="6">$G$68</f>
        <v>0</v>
      </c>
      <c r="D22" s="207">
        <f t="shared" si="6"/>
        <v>0</v>
      </c>
      <c r="E22" s="207">
        <f t="shared" si="6"/>
        <v>0</v>
      </c>
      <c r="F22" s="207">
        <f t="shared" si="6"/>
        <v>0</v>
      </c>
      <c r="G22" s="207">
        <f t="shared" si="6"/>
        <v>0</v>
      </c>
      <c r="H22" s="207">
        <f t="shared" si="6"/>
        <v>0</v>
      </c>
      <c r="I22" s="207">
        <f t="shared" si="6"/>
        <v>0</v>
      </c>
      <c r="J22" s="207">
        <f t="shared" si="6"/>
        <v>0</v>
      </c>
      <c r="K22" s="207">
        <f t="shared" si="6"/>
        <v>0</v>
      </c>
      <c r="L22" s="207">
        <f t="shared" si="6"/>
        <v>0</v>
      </c>
      <c r="M22" s="207">
        <f t="shared" si="6"/>
        <v>0</v>
      </c>
      <c r="N22" s="207">
        <f t="shared" si="6"/>
        <v>0</v>
      </c>
      <c r="O22" s="143"/>
      <c r="P22" s="231" t="s">
        <v>193</v>
      </c>
    </row>
    <row r="23" spans="1:16" outlineLevel="1">
      <c r="A23" s="229" t="s">
        <v>178</v>
      </c>
      <c r="B23" s="133"/>
      <c r="C23" s="207">
        <f t="shared" ref="C23:N23" si="7">$F$82</f>
        <v>0</v>
      </c>
      <c r="D23" s="207">
        <f t="shared" si="7"/>
        <v>0</v>
      </c>
      <c r="E23" s="207">
        <f t="shared" si="7"/>
        <v>0</v>
      </c>
      <c r="F23" s="207">
        <f t="shared" si="7"/>
        <v>0</v>
      </c>
      <c r="G23" s="207">
        <f t="shared" si="7"/>
        <v>0</v>
      </c>
      <c r="H23" s="207">
        <f t="shared" si="7"/>
        <v>0</v>
      </c>
      <c r="I23" s="207">
        <f t="shared" si="7"/>
        <v>0</v>
      </c>
      <c r="J23" s="207">
        <f t="shared" si="7"/>
        <v>0</v>
      </c>
      <c r="K23" s="207">
        <f t="shared" si="7"/>
        <v>0</v>
      </c>
      <c r="L23" s="207">
        <f t="shared" si="7"/>
        <v>0</v>
      </c>
      <c r="M23" s="207">
        <f t="shared" si="7"/>
        <v>0</v>
      </c>
      <c r="N23" s="207">
        <f t="shared" si="7"/>
        <v>0</v>
      </c>
      <c r="O23" s="143"/>
      <c r="P23" s="231" t="s">
        <v>193</v>
      </c>
    </row>
    <row r="24" spans="1:16" outlineLevel="1">
      <c r="A24" s="229" t="s">
        <v>179</v>
      </c>
      <c r="B24" s="133"/>
      <c r="C24" s="207">
        <f t="shared" ref="C24:N24" si="8">$G$82</f>
        <v>0</v>
      </c>
      <c r="D24" s="207">
        <f t="shared" si="8"/>
        <v>0</v>
      </c>
      <c r="E24" s="207">
        <f t="shared" si="8"/>
        <v>0</v>
      </c>
      <c r="F24" s="207">
        <f t="shared" si="8"/>
        <v>0</v>
      </c>
      <c r="G24" s="207">
        <f t="shared" si="8"/>
        <v>0</v>
      </c>
      <c r="H24" s="207">
        <f t="shared" si="8"/>
        <v>0</v>
      </c>
      <c r="I24" s="207">
        <f t="shared" si="8"/>
        <v>0</v>
      </c>
      <c r="J24" s="207">
        <f t="shared" si="8"/>
        <v>0</v>
      </c>
      <c r="K24" s="207">
        <f t="shared" si="8"/>
        <v>0</v>
      </c>
      <c r="L24" s="207">
        <f t="shared" si="8"/>
        <v>0</v>
      </c>
      <c r="M24" s="207">
        <f t="shared" si="8"/>
        <v>0</v>
      </c>
      <c r="N24" s="207">
        <f t="shared" si="8"/>
        <v>0</v>
      </c>
      <c r="O24" s="143"/>
      <c r="P24" s="231" t="s">
        <v>193</v>
      </c>
    </row>
    <row r="25" spans="1:16" outlineLevel="1">
      <c r="A25" s="139" t="s">
        <v>83</v>
      </c>
      <c r="B25" s="258">
        <v>0</v>
      </c>
      <c r="C25" s="206">
        <f>$B$25/12</f>
        <v>0</v>
      </c>
      <c r="D25" s="206">
        <f t="shared" ref="D25:N25" si="9">$B$25/12</f>
        <v>0</v>
      </c>
      <c r="E25" s="206">
        <f t="shared" si="9"/>
        <v>0</v>
      </c>
      <c r="F25" s="206">
        <f t="shared" si="9"/>
        <v>0</v>
      </c>
      <c r="G25" s="206">
        <f t="shared" si="9"/>
        <v>0</v>
      </c>
      <c r="H25" s="206">
        <f t="shared" si="9"/>
        <v>0</v>
      </c>
      <c r="I25" s="206">
        <f t="shared" si="9"/>
        <v>0</v>
      </c>
      <c r="J25" s="206">
        <f t="shared" si="9"/>
        <v>0</v>
      </c>
      <c r="K25" s="206">
        <f t="shared" si="9"/>
        <v>0</v>
      </c>
      <c r="L25" s="206">
        <f t="shared" si="9"/>
        <v>0</v>
      </c>
      <c r="M25" s="206">
        <f t="shared" si="9"/>
        <v>0</v>
      </c>
      <c r="N25" s="206">
        <f t="shared" si="9"/>
        <v>0</v>
      </c>
      <c r="O25" s="144"/>
      <c r="P25" s="231" t="s">
        <v>194</v>
      </c>
    </row>
    <row r="26" spans="1:16">
      <c r="A26" s="141" t="s">
        <v>76</v>
      </c>
      <c r="B26" s="143"/>
      <c r="C26" s="143">
        <f t="shared" ref="C26:N26" si="10">SUM(C16:C25)</f>
        <v>0</v>
      </c>
      <c r="D26" s="143">
        <f t="shared" si="10"/>
        <v>0</v>
      </c>
      <c r="E26" s="143">
        <f t="shared" si="10"/>
        <v>0</v>
      </c>
      <c r="F26" s="143">
        <f t="shared" si="10"/>
        <v>0</v>
      </c>
      <c r="G26" s="143">
        <f t="shared" si="10"/>
        <v>0</v>
      </c>
      <c r="H26" s="143">
        <f t="shared" si="10"/>
        <v>0</v>
      </c>
      <c r="I26" s="143">
        <f t="shared" si="10"/>
        <v>0</v>
      </c>
      <c r="J26" s="143">
        <f t="shared" si="10"/>
        <v>0</v>
      </c>
      <c r="K26" s="143">
        <f t="shared" si="10"/>
        <v>0</v>
      </c>
      <c r="L26" s="143">
        <f t="shared" si="10"/>
        <v>0</v>
      </c>
      <c r="M26" s="143">
        <f t="shared" si="10"/>
        <v>0</v>
      </c>
      <c r="N26" s="143">
        <f t="shared" si="10"/>
        <v>0</v>
      </c>
      <c r="O26" s="145">
        <f>SUM(C26:N26)</f>
        <v>0</v>
      </c>
      <c r="P26" s="253"/>
    </row>
    <row r="27" spans="1:16" outlineLevel="1">
      <c r="A27" s="140" t="s">
        <v>77</v>
      </c>
      <c r="B27" s="280"/>
      <c r="C27" s="302" t="s">
        <v>105</v>
      </c>
      <c r="D27" s="303"/>
      <c r="E27" s="303"/>
      <c r="F27" s="303"/>
      <c r="G27" s="303"/>
      <c r="H27" s="303"/>
      <c r="I27" s="303"/>
      <c r="J27" s="303"/>
      <c r="K27" s="303"/>
      <c r="L27" s="303"/>
      <c r="M27" s="303"/>
      <c r="N27" s="304"/>
      <c r="O27" s="144"/>
      <c r="P27" s="253"/>
    </row>
    <row r="28" spans="1:16" outlineLevel="1">
      <c r="A28" s="142" t="s">
        <v>78</v>
      </c>
      <c r="B28" s="258">
        <v>0</v>
      </c>
      <c r="C28" s="206">
        <f t="shared" ref="C28:N28" si="11">($B$28*C11)/12</f>
        <v>0</v>
      </c>
      <c r="D28" s="206">
        <f t="shared" si="11"/>
        <v>0</v>
      </c>
      <c r="E28" s="206">
        <f t="shared" si="11"/>
        <v>0</v>
      </c>
      <c r="F28" s="206">
        <f t="shared" si="11"/>
        <v>0</v>
      </c>
      <c r="G28" s="206">
        <f t="shared" si="11"/>
        <v>0</v>
      </c>
      <c r="H28" s="206">
        <f t="shared" si="11"/>
        <v>0</v>
      </c>
      <c r="I28" s="206">
        <f t="shared" si="11"/>
        <v>0</v>
      </c>
      <c r="J28" s="206">
        <f t="shared" si="11"/>
        <v>0</v>
      </c>
      <c r="K28" s="206">
        <f t="shared" si="11"/>
        <v>0</v>
      </c>
      <c r="L28" s="206">
        <f t="shared" si="11"/>
        <v>0</v>
      </c>
      <c r="M28" s="206">
        <f t="shared" si="11"/>
        <v>0</v>
      </c>
      <c r="N28" s="206">
        <f t="shared" si="11"/>
        <v>0</v>
      </c>
      <c r="O28" s="145">
        <f t="shared" ref="O28:O33" si="12">SUM(C28:N28)</f>
        <v>0</v>
      </c>
      <c r="P28" s="231" t="s">
        <v>205</v>
      </c>
    </row>
    <row r="29" spans="1:16" outlineLevel="1">
      <c r="A29" s="142" t="s">
        <v>79</v>
      </c>
      <c r="B29" s="258">
        <v>0</v>
      </c>
      <c r="C29" s="206">
        <f t="shared" ref="C29:N29" si="13">($B$29*C11)/12</f>
        <v>0</v>
      </c>
      <c r="D29" s="206">
        <f t="shared" si="13"/>
        <v>0</v>
      </c>
      <c r="E29" s="206">
        <f t="shared" si="13"/>
        <v>0</v>
      </c>
      <c r="F29" s="206">
        <f t="shared" si="13"/>
        <v>0</v>
      </c>
      <c r="G29" s="206">
        <f t="shared" si="13"/>
        <v>0</v>
      </c>
      <c r="H29" s="206">
        <f t="shared" si="13"/>
        <v>0</v>
      </c>
      <c r="I29" s="206">
        <f t="shared" si="13"/>
        <v>0</v>
      </c>
      <c r="J29" s="206">
        <f t="shared" si="13"/>
        <v>0</v>
      </c>
      <c r="K29" s="206">
        <f t="shared" si="13"/>
        <v>0</v>
      </c>
      <c r="L29" s="206">
        <f t="shared" si="13"/>
        <v>0</v>
      </c>
      <c r="M29" s="206">
        <f t="shared" si="13"/>
        <v>0</v>
      </c>
      <c r="N29" s="206">
        <f t="shared" si="13"/>
        <v>0</v>
      </c>
      <c r="O29" s="145">
        <f t="shared" si="12"/>
        <v>0</v>
      </c>
      <c r="P29" s="231" t="s">
        <v>195</v>
      </c>
    </row>
    <row r="30" spans="1:16" outlineLevel="1">
      <c r="A30" s="142" t="s">
        <v>80</v>
      </c>
      <c r="B30" s="258">
        <v>0</v>
      </c>
      <c r="C30" s="206">
        <f t="shared" ref="C30:N30" si="14">($B$30*C11)/12</f>
        <v>0</v>
      </c>
      <c r="D30" s="206">
        <f t="shared" si="14"/>
        <v>0</v>
      </c>
      <c r="E30" s="206">
        <f t="shared" si="14"/>
        <v>0</v>
      </c>
      <c r="F30" s="206">
        <f t="shared" si="14"/>
        <v>0</v>
      </c>
      <c r="G30" s="206">
        <f t="shared" si="14"/>
        <v>0</v>
      </c>
      <c r="H30" s="206">
        <f t="shared" si="14"/>
        <v>0</v>
      </c>
      <c r="I30" s="206">
        <f t="shared" si="14"/>
        <v>0</v>
      </c>
      <c r="J30" s="206">
        <f t="shared" si="14"/>
        <v>0</v>
      </c>
      <c r="K30" s="206">
        <f t="shared" si="14"/>
        <v>0</v>
      </c>
      <c r="L30" s="206">
        <f t="shared" si="14"/>
        <v>0</v>
      </c>
      <c r="M30" s="206">
        <f t="shared" si="14"/>
        <v>0</v>
      </c>
      <c r="N30" s="206">
        <f t="shared" si="14"/>
        <v>0</v>
      </c>
      <c r="O30" s="145">
        <f t="shared" si="12"/>
        <v>0</v>
      </c>
      <c r="P30" s="231" t="s">
        <v>195</v>
      </c>
    </row>
    <row r="31" spans="1:16">
      <c r="A31" s="141" t="s">
        <v>81</v>
      </c>
      <c r="B31" s="143"/>
      <c r="C31" s="143">
        <f t="shared" ref="C31:N31" si="15">SUM(C28:C30)</f>
        <v>0</v>
      </c>
      <c r="D31" s="143">
        <f t="shared" si="15"/>
        <v>0</v>
      </c>
      <c r="E31" s="143">
        <f t="shared" si="15"/>
        <v>0</v>
      </c>
      <c r="F31" s="143">
        <f t="shared" si="15"/>
        <v>0</v>
      </c>
      <c r="G31" s="143">
        <f t="shared" si="15"/>
        <v>0</v>
      </c>
      <c r="H31" s="143">
        <f t="shared" si="15"/>
        <v>0</v>
      </c>
      <c r="I31" s="143">
        <f t="shared" si="15"/>
        <v>0</v>
      </c>
      <c r="J31" s="143">
        <f t="shared" si="15"/>
        <v>0</v>
      </c>
      <c r="K31" s="143">
        <f t="shared" si="15"/>
        <v>0</v>
      </c>
      <c r="L31" s="143">
        <f t="shared" si="15"/>
        <v>0</v>
      </c>
      <c r="M31" s="143">
        <f t="shared" si="15"/>
        <v>0</v>
      </c>
      <c r="N31" s="143">
        <f t="shared" si="15"/>
        <v>0</v>
      </c>
      <c r="O31" s="145">
        <f t="shared" si="12"/>
        <v>0</v>
      </c>
      <c r="P31" s="253"/>
    </row>
    <row r="32" spans="1:16" s="147" customFormat="1" ht="26.25" customHeight="1">
      <c r="A32" s="148" t="s">
        <v>82</v>
      </c>
      <c r="B32" s="149"/>
      <c r="C32" s="149">
        <f t="shared" ref="C32:N32" si="16">C26+C31</f>
        <v>0</v>
      </c>
      <c r="D32" s="149">
        <f t="shared" si="16"/>
        <v>0</v>
      </c>
      <c r="E32" s="149">
        <f t="shared" si="16"/>
        <v>0</v>
      </c>
      <c r="F32" s="149">
        <f t="shared" si="16"/>
        <v>0</v>
      </c>
      <c r="G32" s="149">
        <f t="shared" si="16"/>
        <v>0</v>
      </c>
      <c r="H32" s="149">
        <f t="shared" si="16"/>
        <v>0</v>
      </c>
      <c r="I32" s="149">
        <f t="shared" si="16"/>
        <v>0</v>
      </c>
      <c r="J32" s="149">
        <f t="shared" si="16"/>
        <v>0</v>
      </c>
      <c r="K32" s="149">
        <f t="shared" si="16"/>
        <v>0</v>
      </c>
      <c r="L32" s="149">
        <f t="shared" si="16"/>
        <v>0</v>
      </c>
      <c r="M32" s="149">
        <f t="shared" si="16"/>
        <v>0</v>
      </c>
      <c r="N32" s="149">
        <f t="shared" si="16"/>
        <v>0</v>
      </c>
      <c r="O32" s="146">
        <f t="shared" si="12"/>
        <v>0</v>
      </c>
      <c r="P32" s="254"/>
    </row>
    <row r="33" spans="1:16" s="147" customFormat="1">
      <c r="A33" s="161" t="s">
        <v>99</v>
      </c>
      <c r="B33" s="277">
        <v>0</v>
      </c>
      <c r="C33" s="246">
        <f>$B$33/12</f>
        <v>0</v>
      </c>
      <c r="D33" s="246">
        <f t="shared" ref="D33:N33" si="17">$B$33/12</f>
        <v>0</v>
      </c>
      <c r="E33" s="246">
        <f t="shared" si="17"/>
        <v>0</v>
      </c>
      <c r="F33" s="246">
        <f t="shared" si="17"/>
        <v>0</v>
      </c>
      <c r="G33" s="246">
        <f t="shared" si="17"/>
        <v>0</v>
      </c>
      <c r="H33" s="246">
        <f t="shared" si="17"/>
        <v>0</v>
      </c>
      <c r="I33" s="246">
        <f t="shared" si="17"/>
        <v>0</v>
      </c>
      <c r="J33" s="246">
        <f t="shared" si="17"/>
        <v>0</v>
      </c>
      <c r="K33" s="246">
        <f t="shared" si="17"/>
        <v>0</v>
      </c>
      <c r="L33" s="246">
        <f t="shared" si="17"/>
        <v>0</v>
      </c>
      <c r="M33" s="246">
        <f t="shared" si="17"/>
        <v>0</v>
      </c>
      <c r="N33" s="246">
        <f t="shared" si="17"/>
        <v>0</v>
      </c>
      <c r="O33" s="146">
        <f t="shared" si="12"/>
        <v>0</v>
      </c>
      <c r="P33" s="254" t="s">
        <v>206</v>
      </c>
    </row>
    <row r="34" spans="1:16" s="160" customFormat="1">
      <c r="A34" s="161" t="s">
        <v>110</v>
      </c>
      <c r="B34" s="277">
        <v>0</v>
      </c>
      <c r="C34" s="246">
        <f>$B$34/12</f>
        <v>0</v>
      </c>
      <c r="D34" s="246">
        <f t="shared" ref="D34:N34" si="18">$B$34/12</f>
        <v>0</v>
      </c>
      <c r="E34" s="246">
        <f t="shared" si="18"/>
        <v>0</v>
      </c>
      <c r="F34" s="246">
        <f t="shared" si="18"/>
        <v>0</v>
      </c>
      <c r="G34" s="246">
        <f t="shared" si="18"/>
        <v>0</v>
      </c>
      <c r="H34" s="246">
        <f t="shared" si="18"/>
        <v>0</v>
      </c>
      <c r="I34" s="246">
        <f t="shared" si="18"/>
        <v>0</v>
      </c>
      <c r="J34" s="246">
        <f t="shared" si="18"/>
        <v>0</v>
      </c>
      <c r="K34" s="246">
        <f t="shared" si="18"/>
        <v>0</v>
      </c>
      <c r="L34" s="246">
        <f t="shared" si="18"/>
        <v>0</v>
      </c>
      <c r="M34" s="246">
        <f t="shared" si="18"/>
        <v>0</v>
      </c>
      <c r="N34" s="246">
        <f t="shared" si="18"/>
        <v>0</v>
      </c>
      <c r="O34" s="146">
        <f>SUM(C34:N34)</f>
        <v>0</v>
      </c>
      <c r="P34" s="255"/>
    </row>
    <row r="35" spans="1:16" s="154" customFormat="1">
      <c r="A35" s="162" t="s">
        <v>170</v>
      </c>
      <c r="B35" s="281"/>
      <c r="C35" s="260"/>
      <c r="D35" s="260"/>
      <c r="E35" s="260"/>
      <c r="F35" s="260"/>
      <c r="G35" s="260"/>
      <c r="H35" s="260"/>
      <c r="I35" s="260"/>
      <c r="J35" s="260"/>
      <c r="K35" s="260"/>
      <c r="L35" s="260"/>
      <c r="M35" s="260"/>
      <c r="N35" s="260"/>
      <c r="O35" s="146">
        <f t="shared" ref="O35" si="19">SUM(C35:N35)</f>
        <v>0</v>
      </c>
      <c r="P35" s="231" t="s">
        <v>196</v>
      </c>
    </row>
    <row r="36" spans="1:16" s="154" customFormat="1">
      <c r="A36" s="162" t="s">
        <v>186</v>
      </c>
      <c r="B36" s="281"/>
      <c r="C36" s="260"/>
      <c r="D36" s="260"/>
      <c r="E36" s="260"/>
      <c r="F36" s="260"/>
      <c r="G36" s="260"/>
      <c r="H36" s="260"/>
      <c r="I36" s="260"/>
      <c r="J36" s="260"/>
      <c r="K36" s="260"/>
      <c r="L36" s="260"/>
      <c r="M36" s="260"/>
      <c r="N36" s="260"/>
      <c r="O36" s="146"/>
      <c r="P36" s="231" t="s">
        <v>214</v>
      </c>
    </row>
    <row r="37" spans="1:16" s="147" customFormat="1" ht="26.25" customHeight="1">
      <c r="A37" s="150" t="s">
        <v>84</v>
      </c>
      <c r="B37" s="151"/>
      <c r="C37" s="247">
        <f>C12-C32+C33+C34+C35+C36</f>
        <v>0</v>
      </c>
      <c r="D37" s="247">
        <f t="shared" ref="D37:N37" si="20">D12-D32+D33+D34+D35+D36</f>
        <v>0</v>
      </c>
      <c r="E37" s="247">
        <f t="shared" si="20"/>
        <v>0</v>
      </c>
      <c r="F37" s="247">
        <f t="shared" si="20"/>
        <v>0</v>
      </c>
      <c r="G37" s="247">
        <f t="shared" si="20"/>
        <v>0</v>
      </c>
      <c r="H37" s="247">
        <f t="shared" si="20"/>
        <v>0</v>
      </c>
      <c r="I37" s="247">
        <f t="shared" si="20"/>
        <v>0</v>
      </c>
      <c r="J37" s="247">
        <f t="shared" si="20"/>
        <v>0</v>
      </c>
      <c r="K37" s="247">
        <f t="shared" si="20"/>
        <v>0</v>
      </c>
      <c r="L37" s="247">
        <f t="shared" si="20"/>
        <v>0</v>
      </c>
      <c r="M37" s="247">
        <f t="shared" si="20"/>
        <v>0</v>
      </c>
      <c r="N37" s="247">
        <f t="shared" si="20"/>
        <v>0</v>
      </c>
      <c r="O37" s="151">
        <f>SUM(C37:N37)</f>
        <v>0</v>
      </c>
      <c r="P37" s="254"/>
    </row>
    <row r="38" spans="1:16">
      <c r="A38" s="135"/>
      <c r="B38" s="166" t="s">
        <v>101</v>
      </c>
      <c r="C38" s="165"/>
      <c r="D38" s="165"/>
      <c r="E38" s="165"/>
      <c r="F38" s="165"/>
      <c r="G38" s="165"/>
      <c r="H38" s="165"/>
      <c r="I38" s="165"/>
      <c r="J38" s="165"/>
      <c r="K38" s="165"/>
      <c r="L38" s="165"/>
      <c r="M38" s="165"/>
      <c r="N38" s="165"/>
      <c r="O38" s="133"/>
      <c r="P38" s="253"/>
    </row>
    <row r="39" spans="1:16" s="168" customFormat="1" ht="15.75">
      <c r="A39" s="169" t="s">
        <v>219</v>
      </c>
      <c r="B39" s="276"/>
      <c r="C39" s="177">
        <f>B39+C37</f>
        <v>0</v>
      </c>
      <c r="D39" s="177">
        <f t="shared" ref="D39:N39" si="21">C39+D37</f>
        <v>0</v>
      </c>
      <c r="E39" s="177">
        <f t="shared" si="21"/>
        <v>0</v>
      </c>
      <c r="F39" s="177">
        <f t="shared" si="21"/>
        <v>0</v>
      </c>
      <c r="G39" s="177">
        <f t="shared" si="21"/>
        <v>0</v>
      </c>
      <c r="H39" s="177">
        <f t="shared" si="21"/>
        <v>0</v>
      </c>
      <c r="I39" s="177">
        <f t="shared" si="21"/>
        <v>0</v>
      </c>
      <c r="J39" s="177">
        <f t="shared" si="21"/>
        <v>0</v>
      </c>
      <c r="K39" s="177">
        <f t="shared" si="21"/>
        <v>0</v>
      </c>
      <c r="L39" s="177">
        <f t="shared" si="21"/>
        <v>0</v>
      </c>
      <c r="M39" s="177">
        <f t="shared" si="21"/>
        <v>0</v>
      </c>
      <c r="N39" s="177">
        <f t="shared" si="21"/>
        <v>0</v>
      </c>
      <c r="O39" s="167"/>
      <c r="P39" s="231" t="s">
        <v>197</v>
      </c>
    </row>
    <row r="40" spans="1:16" s="168" customFormat="1" ht="15.75">
      <c r="A40" s="169" t="s">
        <v>210</v>
      </c>
      <c r="B40" s="276"/>
      <c r="C40" s="178">
        <f>$B$40</f>
        <v>0</v>
      </c>
      <c r="D40" s="178">
        <f t="shared" ref="D40:N40" si="22">$B$40</f>
        <v>0</v>
      </c>
      <c r="E40" s="178">
        <f t="shared" si="22"/>
        <v>0</v>
      </c>
      <c r="F40" s="178">
        <f t="shared" si="22"/>
        <v>0</v>
      </c>
      <c r="G40" s="178">
        <f t="shared" si="22"/>
        <v>0</v>
      </c>
      <c r="H40" s="178">
        <f t="shared" si="22"/>
        <v>0</v>
      </c>
      <c r="I40" s="178">
        <f t="shared" si="22"/>
        <v>0</v>
      </c>
      <c r="J40" s="178">
        <f t="shared" si="22"/>
        <v>0</v>
      </c>
      <c r="K40" s="178">
        <f t="shared" si="22"/>
        <v>0</v>
      </c>
      <c r="L40" s="178">
        <f t="shared" si="22"/>
        <v>0</v>
      </c>
      <c r="M40" s="178">
        <f t="shared" si="22"/>
        <v>0</v>
      </c>
      <c r="N40" s="178">
        <f t="shared" si="22"/>
        <v>0</v>
      </c>
      <c r="O40" s="167"/>
      <c r="P40" s="231" t="s">
        <v>198</v>
      </c>
    </row>
    <row r="41" spans="1:16" s="168" customFormat="1" ht="15.75">
      <c r="A41" s="289" t="s">
        <v>218</v>
      </c>
      <c r="B41" s="177">
        <f>B39+B40</f>
        <v>0</v>
      </c>
      <c r="C41" s="177">
        <f t="shared" ref="C41:N41" si="23">C39+C40</f>
        <v>0</v>
      </c>
      <c r="D41" s="177">
        <f t="shared" si="23"/>
        <v>0</v>
      </c>
      <c r="E41" s="177">
        <f t="shared" si="23"/>
        <v>0</v>
      </c>
      <c r="F41" s="177">
        <f t="shared" si="23"/>
        <v>0</v>
      </c>
      <c r="G41" s="177">
        <f t="shared" si="23"/>
        <v>0</v>
      </c>
      <c r="H41" s="177">
        <f t="shared" si="23"/>
        <v>0</v>
      </c>
      <c r="I41" s="177">
        <f t="shared" si="23"/>
        <v>0</v>
      </c>
      <c r="J41" s="177">
        <f t="shared" si="23"/>
        <v>0</v>
      </c>
      <c r="K41" s="177">
        <f t="shared" si="23"/>
        <v>0</v>
      </c>
      <c r="L41" s="177">
        <f t="shared" si="23"/>
        <v>0</v>
      </c>
      <c r="M41" s="177">
        <f t="shared" si="23"/>
        <v>0</v>
      </c>
      <c r="N41" s="177">
        <f t="shared" si="23"/>
        <v>0</v>
      </c>
      <c r="O41" s="167"/>
      <c r="P41" s="256"/>
    </row>
    <row r="42" spans="1:16">
      <c r="L42" s="292"/>
      <c r="M42" s="293"/>
      <c r="N42" s="294"/>
      <c r="O42" s="133"/>
      <c r="P42" s="253"/>
    </row>
    <row r="43" spans="1:16" s="152" customFormat="1" ht="36.75" customHeight="1">
      <c r="A43" s="310" t="s">
        <v>109</v>
      </c>
      <c r="B43" s="310"/>
      <c r="C43" s="310"/>
      <c r="D43" s="310"/>
      <c r="E43" s="310"/>
      <c r="F43" s="310"/>
      <c r="G43" s="310"/>
      <c r="H43" s="310"/>
      <c r="I43" s="310"/>
      <c r="J43" s="310"/>
      <c r="K43" s="310"/>
      <c r="L43" s="300" t="s">
        <v>217</v>
      </c>
      <c r="M43" s="301"/>
      <c r="N43" s="301"/>
      <c r="O43" s="170">
        <f>IF(O52&gt;0,"",O52)</f>
        <v>0</v>
      </c>
      <c r="P43" s="257"/>
    </row>
    <row r="44" spans="1:16" s="152" customFormat="1" ht="18" customHeight="1">
      <c r="A44" s="291" t="s">
        <v>211</v>
      </c>
      <c r="B44" s="291"/>
      <c r="C44" s="291"/>
      <c r="D44" s="285"/>
      <c r="E44" s="285"/>
      <c r="F44" s="285"/>
      <c r="G44" s="285"/>
      <c r="H44" s="285"/>
      <c r="I44" s="285"/>
      <c r="J44" s="285"/>
      <c r="K44" s="285"/>
      <c r="L44" s="287"/>
      <c r="M44" s="287"/>
      <c r="N44" s="287"/>
      <c r="O44" s="288"/>
      <c r="P44" s="286"/>
    </row>
    <row r="45" spans="1:16" ht="36.75" customHeight="1">
      <c r="A45" s="290"/>
      <c r="B45" s="290"/>
      <c r="C45" s="290"/>
      <c r="D45" s="290"/>
      <c r="E45" s="290"/>
      <c r="F45" s="290"/>
      <c r="G45" s="290"/>
      <c r="H45" s="290"/>
      <c r="I45" s="290"/>
      <c r="J45" s="290"/>
      <c r="K45" s="290"/>
      <c r="L45" s="290"/>
      <c r="M45" s="290"/>
      <c r="N45" s="290"/>
      <c r="O45" s="290"/>
    </row>
    <row r="46" spans="1:16">
      <c r="A46" s="290"/>
      <c r="B46" s="290"/>
      <c r="C46" s="290"/>
      <c r="D46" s="290"/>
      <c r="E46" s="290"/>
      <c r="F46" s="290"/>
      <c r="G46" s="290"/>
      <c r="H46" s="290"/>
      <c r="I46" s="290"/>
      <c r="J46" s="290"/>
      <c r="K46" s="290"/>
      <c r="L46" s="290"/>
      <c r="M46" s="290"/>
      <c r="N46" s="290"/>
      <c r="O46" s="290"/>
    </row>
    <row r="47" spans="1:16">
      <c r="A47" s="290"/>
      <c r="B47" s="290"/>
      <c r="C47" s="290"/>
      <c r="D47" s="290"/>
      <c r="E47" s="290"/>
      <c r="F47" s="290"/>
      <c r="G47" s="290"/>
      <c r="H47" s="290"/>
      <c r="I47" s="290"/>
      <c r="J47" s="290"/>
      <c r="K47" s="290"/>
      <c r="L47" s="290"/>
      <c r="M47" s="290"/>
      <c r="N47" s="290"/>
      <c r="O47" s="290"/>
    </row>
    <row r="48" spans="1:16">
      <c r="A48" s="290"/>
      <c r="B48" s="290"/>
      <c r="C48" s="290"/>
      <c r="D48" s="290"/>
      <c r="E48" s="290"/>
      <c r="F48" s="290"/>
      <c r="G48" s="290"/>
      <c r="H48" s="290"/>
      <c r="I48" s="290"/>
      <c r="J48" s="290"/>
      <c r="K48" s="290"/>
      <c r="L48" s="290"/>
      <c r="M48" s="290"/>
      <c r="N48" s="290"/>
      <c r="O48" s="290"/>
    </row>
    <row r="49" spans="1:15">
      <c r="A49" s="290"/>
      <c r="B49" s="290"/>
      <c r="C49" s="290"/>
      <c r="D49" s="290"/>
      <c r="E49" s="290"/>
      <c r="F49" s="290"/>
      <c r="G49" s="290"/>
      <c r="H49" s="290"/>
      <c r="I49" s="290"/>
      <c r="J49" s="290"/>
      <c r="K49" s="290"/>
      <c r="L49" s="290"/>
      <c r="M49" s="290"/>
      <c r="N49" s="290"/>
      <c r="O49" s="290"/>
    </row>
    <row r="50" spans="1:15">
      <c r="G50" s="130"/>
    </row>
    <row r="51" spans="1:15" hidden="1">
      <c r="G51" s="131"/>
      <c r="H51" s="131"/>
      <c r="I51" s="131"/>
    </row>
    <row r="52" spans="1:15" ht="15">
      <c r="G52" s="129"/>
      <c r="H52" s="129"/>
      <c r="I52" s="129"/>
      <c r="O52" s="170">
        <f>MIN(C41:N41)</f>
        <v>0</v>
      </c>
    </row>
    <row r="54" spans="1:15" ht="13.5" thickBot="1">
      <c r="A54" s="132" t="s">
        <v>87</v>
      </c>
    </row>
    <row r="55" spans="1:15">
      <c r="A55" s="181" t="s">
        <v>75</v>
      </c>
      <c r="B55" s="182" t="s">
        <v>90</v>
      </c>
      <c r="C55" s="183"/>
      <c r="D55" s="183"/>
      <c r="E55" s="183"/>
      <c r="F55" s="183"/>
      <c r="G55" s="184"/>
    </row>
    <row r="56" spans="1:15">
      <c r="A56" s="185"/>
      <c r="B56" s="231" t="s">
        <v>187</v>
      </c>
      <c r="C56" s="250" t="s">
        <v>180</v>
      </c>
      <c r="D56" s="231" t="s">
        <v>181</v>
      </c>
      <c r="E56" s="156" t="s">
        <v>69</v>
      </c>
      <c r="F56" s="156" t="s">
        <v>70</v>
      </c>
      <c r="G56" s="186" t="s">
        <v>71</v>
      </c>
      <c r="I56" t="s">
        <v>202</v>
      </c>
    </row>
    <row r="57" spans="1:15">
      <c r="A57" s="187" t="s">
        <v>85</v>
      </c>
      <c r="B57" s="261"/>
      <c r="C57" s="262"/>
      <c r="D57" s="263"/>
      <c r="E57" s="262"/>
      <c r="F57" s="238">
        <f>C57*D57*30/360</f>
        <v>0</v>
      </c>
      <c r="G57" s="239">
        <f>E57-F57</f>
        <v>0</v>
      </c>
      <c r="I57" s="154" t="s">
        <v>199</v>
      </c>
    </row>
    <row r="58" spans="1:15">
      <c r="A58" s="185"/>
      <c r="B58" s="261"/>
      <c r="C58" s="262"/>
      <c r="D58" s="263"/>
      <c r="E58" s="262"/>
      <c r="F58" s="238">
        <f t="shared" ref="F58:F61" si="24">C58*D58*30/360</f>
        <v>0</v>
      </c>
      <c r="G58" s="239">
        <f t="shared" ref="G58:G61" si="25">E58-F58</f>
        <v>0</v>
      </c>
    </row>
    <row r="59" spans="1:15">
      <c r="A59" s="185"/>
      <c r="B59" s="261"/>
      <c r="C59" s="262"/>
      <c r="D59" s="263"/>
      <c r="E59" s="262"/>
      <c r="F59" s="238">
        <f t="shared" si="24"/>
        <v>0</v>
      </c>
      <c r="G59" s="239">
        <f t="shared" si="25"/>
        <v>0</v>
      </c>
    </row>
    <row r="60" spans="1:15">
      <c r="A60" s="185"/>
      <c r="B60" s="261"/>
      <c r="C60" s="262"/>
      <c r="D60" s="263"/>
      <c r="E60" s="262"/>
      <c r="F60" s="238">
        <f t="shared" si="24"/>
        <v>0</v>
      </c>
      <c r="G60" s="239">
        <f t="shared" si="25"/>
        <v>0</v>
      </c>
    </row>
    <row r="61" spans="1:15">
      <c r="A61" s="185"/>
      <c r="B61" s="261"/>
      <c r="C61" s="262"/>
      <c r="D61" s="263"/>
      <c r="E61" s="262"/>
      <c r="F61" s="238">
        <f t="shared" si="24"/>
        <v>0</v>
      </c>
      <c r="G61" s="239">
        <f t="shared" si="25"/>
        <v>0</v>
      </c>
    </row>
    <row r="62" spans="1:15">
      <c r="A62" s="185"/>
      <c r="B62" s="261"/>
      <c r="C62" s="262"/>
      <c r="D62" s="263"/>
      <c r="E62" s="262"/>
      <c r="F62" s="238">
        <f t="shared" ref="F62:F67" si="26">C62*D62*30/360</f>
        <v>0</v>
      </c>
      <c r="G62" s="239">
        <f t="shared" ref="G62:G67" si="27">E62-F62</f>
        <v>0</v>
      </c>
    </row>
    <row r="63" spans="1:15">
      <c r="A63" s="185"/>
      <c r="B63" s="261"/>
      <c r="C63" s="262"/>
      <c r="D63" s="263"/>
      <c r="E63" s="262"/>
      <c r="F63" s="238">
        <f t="shared" si="26"/>
        <v>0</v>
      </c>
      <c r="G63" s="239">
        <f t="shared" si="27"/>
        <v>0</v>
      </c>
    </row>
    <row r="64" spans="1:15">
      <c r="A64" s="185"/>
      <c r="B64" s="261"/>
      <c r="C64" s="262"/>
      <c r="D64" s="263"/>
      <c r="E64" s="262"/>
      <c r="F64" s="238">
        <f t="shared" si="26"/>
        <v>0</v>
      </c>
      <c r="G64" s="239">
        <f t="shared" si="27"/>
        <v>0</v>
      </c>
    </row>
    <row r="65" spans="1:7">
      <c r="A65" s="185"/>
      <c r="B65" s="261"/>
      <c r="C65" s="262"/>
      <c r="D65" s="263"/>
      <c r="E65" s="262"/>
      <c r="F65" s="238">
        <f t="shared" si="26"/>
        <v>0</v>
      </c>
      <c r="G65" s="239">
        <f t="shared" si="27"/>
        <v>0</v>
      </c>
    </row>
    <row r="66" spans="1:7">
      <c r="A66" s="185"/>
      <c r="B66" s="261"/>
      <c r="C66" s="262"/>
      <c r="D66" s="263"/>
      <c r="E66" s="262"/>
      <c r="F66" s="238">
        <f t="shared" si="26"/>
        <v>0</v>
      </c>
      <c r="G66" s="239">
        <f t="shared" si="27"/>
        <v>0</v>
      </c>
    </row>
    <row r="67" spans="1:7">
      <c r="A67" s="185"/>
      <c r="B67" s="261"/>
      <c r="C67" s="262"/>
      <c r="D67" s="263"/>
      <c r="E67" s="262"/>
      <c r="F67" s="238">
        <f t="shared" si="26"/>
        <v>0</v>
      </c>
      <c r="G67" s="239">
        <f t="shared" si="27"/>
        <v>0</v>
      </c>
    </row>
    <row r="68" spans="1:7">
      <c r="A68" s="185"/>
      <c r="B68" s="179" t="s">
        <v>88</v>
      </c>
      <c r="C68" s="153"/>
      <c r="D68" s="153"/>
      <c r="E68" s="180"/>
      <c r="F68" s="240">
        <f>SUM(F57:F67)</f>
        <v>0</v>
      </c>
      <c r="G68" s="241">
        <f>SUM(G57:G67)</f>
        <v>0</v>
      </c>
    </row>
    <row r="69" spans="1:7">
      <c r="A69" s="185"/>
      <c r="B69" s="179"/>
      <c r="C69" s="153"/>
      <c r="D69" s="153"/>
      <c r="E69" s="180"/>
      <c r="F69" s="242"/>
      <c r="G69" s="243"/>
    </row>
    <row r="70" spans="1:7">
      <c r="A70" s="230"/>
      <c r="B70" s="179"/>
      <c r="C70" s="153"/>
      <c r="D70" s="153"/>
      <c r="E70" s="180"/>
      <c r="F70" s="242"/>
      <c r="G70" s="243"/>
    </row>
    <row r="71" spans="1:7">
      <c r="A71" s="187" t="s">
        <v>86</v>
      </c>
      <c r="B71" s="200" t="s">
        <v>188</v>
      </c>
      <c r="C71" s="251" t="s">
        <v>180</v>
      </c>
      <c r="D71" s="200" t="s">
        <v>181</v>
      </c>
      <c r="E71" s="201" t="s">
        <v>69</v>
      </c>
      <c r="F71" s="244"/>
      <c r="G71" s="245"/>
    </row>
    <row r="72" spans="1:7">
      <c r="A72" s="185"/>
      <c r="B72" s="261"/>
      <c r="C72" s="262"/>
      <c r="D72" s="263"/>
      <c r="E72" s="262"/>
      <c r="F72" s="238">
        <f t="shared" ref="F72" si="28">C72*D72*30/360</f>
        <v>0</v>
      </c>
      <c r="G72" s="239">
        <f t="shared" ref="G72" si="29">E72-F72</f>
        <v>0</v>
      </c>
    </row>
    <row r="73" spans="1:7">
      <c r="A73" s="185"/>
      <c r="B73" s="261"/>
      <c r="C73" s="262"/>
      <c r="D73" s="263"/>
      <c r="E73" s="262"/>
      <c r="F73" s="238">
        <f t="shared" ref="F73:F81" si="30">C73*D73*30/360</f>
        <v>0</v>
      </c>
      <c r="G73" s="239">
        <f t="shared" ref="G73:G81" si="31">E73-F73</f>
        <v>0</v>
      </c>
    </row>
    <row r="74" spans="1:7">
      <c r="A74" s="185"/>
      <c r="B74" s="261"/>
      <c r="C74" s="262"/>
      <c r="D74" s="263"/>
      <c r="E74" s="262"/>
      <c r="F74" s="238">
        <f t="shared" si="30"/>
        <v>0</v>
      </c>
      <c r="G74" s="239">
        <f t="shared" si="31"/>
        <v>0</v>
      </c>
    </row>
    <row r="75" spans="1:7">
      <c r="A75" s="185"/>
      <c r="B75" s="261"/>
      <c r="C75" s="262"/>
      <c r="D75" s="263"/>
      <c r="E75" s="262"/>
      <c r="F75" s="238">
        <f t="shared" si="30"/>
        <v>0</v>
      </c>
      <c r="G75" s="239">
        <f t="shared" si="31"/>
        <v>0</v>
      </c>
    </row>
    <row r="76" spans="1:7">
      <c r="A76" s="185"/>
      <c r="B76" s="261"/>
      <c r="C76" s="262"/>
      <c r="D76" s="263"/>
      <c r="E76" s="262"/>
      <c r="F76" s="238">
        <f t="shared" si="30"/>
        <v>0</v>
      </c>
      <c r="G76" s="239">
        <f t="shared" si="31"/>
        <v>0</v>
      </c>
    </row>
    <row r="77" spans="1:7">
      <c r="A77" s="185"/>
      <c r="B77" s="261"/>
      <c r="C77" s="262"/>
      <c r="D77" s="263"/>
      <c r="E77" s="262"/>
      <c r="F77" s="238">
        <f t="shared" si="30"/>
        <v>0</v>
      </c>
      <c r="G77" s="239">
        <f t="shared" si="31"/>
        <v>0</v>
      </c>
    </row>
    <row r="78" spans="1:7">
      <c r="A78" s="185"/>
      <c r="B78" s="261"/>
      <c r="C78" s="262"/>
      <c r="D78" s="263"/>
      <c r="E78" s="262"/>
      <c r="F78" s="238">
        <f t="shared" si="30"/>
        <v>0</v>
      </c>
      <c r="G78" s="239">
        <f t="shared" si="31"/>
        <v>0</v>
      </c>
    </row>
    <row r="79" spans="1:7">
      <c r="A79" s="185"/>
      <c r="B79" s="261"/>
      <c r="C79" s="262"/>
      <c r="D79" s="263"/>
      <c r="E79" s="262"/>
      <c r="F79" s="238">
        <f t="shared" si="30"/>
        <v>0</v>
      </c>
      <c r="G79" s="239">
        <f t="shared" si="31"/>
        <v>0</v>
      </c>
    </row>
    <row r="80" spans="1:7">
      <c r="A80" s="185"/>
      <c r="B80" s="261"/>
      <c r="C80" s="262"/>
      <c r="D80" s="263"/>
      <c r="E80" s="262"/>
      <c r="F80" s="238">
        <f t="shared" si="30"/>
        <v>0</v>
      </c>
      <c r="G80" s="239">
        <f t="shared" si="31"/>
        <v>0</v>
      </c>
    </row>
    <row r="81" spans="1:14">
      <c r="A81" s="185"/>
      <c r="B81" s="261"/>
      <c r="C81" s="262"/>
      <c r="D81" s="263"/>
      <c r="E81" s="262"/>
      <c r="F81" s="238">
        <f t="shared" si="30"/>
        <v>0</v>
      </c>
      <c r="G81" s="239">
        <f t="shared" si="31"/>
        <v>0</v>
      </c>
    </row>
    <row r="82" spans="1:14">
      <c r="A82" s="185"/>
      <c r="B82" s="179" t="s">
        <v>88</v>
      </c>
      <c r="C82" s="153"/>
      <c r="D82" s="153"/>
      <c r="E82" s="153"/>
      <c r="F82" s="240">
        <f>SUM(F72:F81)</f>
        <v>0</v>
      </c>
      <c r="G82" s="241">
        <f>SUM(G72:G81)</f>
        <v>0</v>
      </c>
    </row>
    <row r="83" spans="1:14">
      <c r="A83" s="185"/>
      <c r="B83" s="153"/>
      <c r="C83" s="153"/>
      <c r="D83" s="153"/>
      <c r="E83" s="153"/>
      <c r="F83" s="153"/>
      <c r="G83" s="188"/>
    </row>
    <row r="84" spans="1:14">
      <c r="A84" s="187" t="s">
        <v>94</v>
      </c>
      <c r="B84" s="144"/>
      <c r="C84" s="157">
        <f>SUM(C57:C81)</f>
        <v>0</v>
      </c>
      <c r="D84" s="144"/>
      <c r="E84" s="158">
        <f>SUM(E57:E81)</f>
        <v>0</v>
      </c>
      <c r="F84" s="158">
        <f>F68+F82</f>
        <v>0</v>
      </c>
      <c r="G84" s="189">
        <f>G68+G82</f>
        <v>0</v>
      </c>
    </row>
    <row r="85" spans="1:14">
      <c r="A85" s="185"/>
      <c r="B85" s="144"/>
      <c r="C85" s="144" t="s">
        <v>93</v>
      </c>
      <c r="D85" s="144"/>
      <c r="E85" s="144" t="s">
        <v>95</v>
      </c>
      <c r="F85" s="144" t="s">
        <v>70</v>
      </c>
      <c r="G85" s="190" t="s">
        <v>71</v>
      </c>
    </row>
    <row r="86" spans="1:14">
      <c r="A86" s="185"/>
      <c r="B86" s="163"/>
      <c r="C86" s="163"/>
      <c r="D86" s="163"/>
      <c r="E86" s="163"/>
      <c r="F86" s="164">
        <f>F84*12</f>
        <v>0</v>
      </c>
      <c r="G86" s="191">
        <f>G84*12</f>
        <v>0</v>
      </c>
    </row>
    <row r="87" spans="1:14">
      <c r="A87" s="185"/>
      <c r="B87" s="163"/>
      <c r="C87" s="163"/>
      <c r="D87" s="163"/>
      <c r="E87" s="163"/>
      <c r="F87" s="144" t="s">
        <v>62</v>
      </c>
      <c r="G87" s="190" t="s">
        <v>62</v>
      </c>
    </row>
    <row r="88" spans="1:14">
      <c r="A88" s="185"/>
      <c r="B88" s="179"/>
      <c r="C88" s="179"/>
      <c r="D88" s="179"/>
      <c r="E88" s="179"/>
      <c r="F88" s="159" t="e">
        <f>F84*12/C84</f>
        <v>#DIV/0!</v>
      </c>
      <c r="G88" s="192" t="e">
        <f>G84*12/C84</f>
        <v>#DIV/0!</v>
      </c>
    </row>
    <row r="89" spans="1:14" ht="13.5" thickBot="1">
      <c r="A89" s="185"/>
      <c r="B89" s="179"/>
      <c r="C89" s="179"/>
      <c r="D89" s="179"/>
      <c r="E89" s="179"/>
      <c r="F89" s="265" t="s">
        <v>97</v>
      </c>
      <c r="G89" s="266" t="s">
        <v>96</v>
      </c>
    </row>
    <row r="90" spans="1:14">
      <c r="A90" s="267"/>
      <c r="B90" s="268" t="s">
        <v>166</v>
      </c>
      <c r="C90" s="269">
        <f t="shared" ref="C90:N90" si="32">C8</f>
        <v>43922</v>
      </c>
      <c r="D90" s="269">
        <f t="shared" si="32"/>
        <v>43952</v>
      </c>
      <c r="E90" s="269">
        <f t="shared" si="32"/>
        <v>43983</v>
      </c>
      <c r="F90" s="269">
        <f t="shared" si="32"/>
        <v>44013</v>
      </c>
      <c r="G90" s="269">
        <f t="shared" si="32"/>
        <v>44044</v>
      </c>
      <c r="H90" s="269">
        <f t="shared" si="32"/>
        <v>44075</v>
      </c>
      <c r="I90" s="269">
        <f t="shared" si="32"/>
        <v>44105</v>
      </c>
      <c r="J90" s="269">
        <f t="shared" si="32"/>
        <v>44136</v>
      </c>
      <c r="K90" s="269">
        <f t="shared" si="32"/>
        <v>44166</v>
      </c>
      <c r="L90" s="269">
        <f t="shared" si="32"/>
        <v>44197</v>
      </c>
      <c r="M90" s="269">
        <f t="shared" si="32"/>
        <v>44228</v>
      </c>
      <c r="N90" s="270">
        <f t="shared" si="32"/>
        <v>44256</v>
      </c>
    </row>
    <row r="91" spans="1:14">
      <c r="A91" s="187" t="s">
        <v>212</v>
      </c>
      <c r="B91" s="284">
        <v>1900</v>
      </c>
      <c r="C91" s="271">
        <f>C39*$B$92/12*-1</f>
        <v>0</v>
      </c>
      <c r="D91" s="271">
        <f t="shared" ref="D91:N91" si="33">D39*$B$92/12*-1</f>
        <v>0</v>
      </c>
      <c r="E91" s="271">
        <f t="shared" si="33"/>
        <v>0</v>
      </c>
      <c r="F91" s="271">
        <f t="shared" si="33"/>
        <v>0</v>
      </c>
      <c r="G91" s="271">
        <f t="shared" si="33"/>
        <v>0</v>
      </c>
      <c r="H91" s="271">
        <f t="shared" si="33"/>
        <v>0</v>
      </c>
      <c r="I91" s="271">
        <f t="shared" si="33"/>
        <v>0</v>
      </c>
      <c r="J91" s="271">
        <f t="shared" si="33"/>
        <v>0</v>
      </c>
      <c r="K91" s="271">
        <f t="shared" si="33"/>
        <v>0</v>
      </c>
      <c r="L91" s="271">
        <f t="shared" si="33"/>
        <v>0</v>
      </c>
      <c r="M91" s="271">
        <f t="shared" si="33"/>
        <v>0</v>
      </c>
      <c r="N91" s="235">
        <f t="shared" si="33"/>
        <v>0</v>
      </c>
    </row>
    <row r="92" spans="1:14" ht="13.5" thickBot="1">
      <c r="A92" s="275" t="s">
        <v>181</v>
      </c>
      <c r="B92" s="272">
        <v>0</v>
      </c>
      <c r="C92" s="273"/>
      <c r="D92" s="273"/>
      <c r="E92" s="273"/>
      <c r="F92" s="273"/>
      <c r="G92" s="273"/>
      <c r="H92" s="273"/>
      <c r="I92" s="273"/>
      <c r="J92" s="273"/>
      <c r="K92" s="273"/>
      <c r="L92" s="273"/>
      <c r="M92" s="273"/>
      <c r="N92" s="274"/>
    </row>
    <row r="96" spans="1:14" hidden="1">
      <c r="A96" s="181" t="s">
        <v>64</v>
      </c>
      <c r="B96" s="183"/>
      <c r="C96" s="193" t="s">
        <v>91</v>
      </c>
      <c r="D96" s="194" t="s">
        <v>92</v>
      </c>
      <c r="E96" s="195" t="s">
        <v>98</v>
      </c>
      <c r="F96">
        <v>0</v>
      </c>
    </row>
    <row r="97" spans="1:5" hidden="1">
      <c r="A97" s="196" t="s">
        <v>67</v>
      </c>
      <c r="B97" s="236">
        <v>50000</v>
      </c>
      <c r="C97" s="234" t="e">
        <f>B97/B28*360</f>
        <v>#DIV/0!</v>
      </c>
      <c r="D97" s="237">
        <v>45</v>
      </c>
      <c r="E97" s="235">
        <f>D97*B28/360</f>
        <v>0</v>
      </c>
    </row>
    <row r="98" spans="1:5" hidden="1">
      <c r="A98" s="230" t="s">
        <v>66</v>
      </c>
      <c r="B98" s="236">
        <v>35000</v>
      </c>
      <c r="C98" s="234" t="e">
        <f>B98/B10*360</f>
        <v>#DIV/0!</v>
      </c>
      <c r="D98" s="237">
        <v>20</v>
      </c>
      <c r="E98" s="235">
        <f>B10*D98/360</f>
        <v>0</v>
      </c>
    </row>
    <row r="99" spans="1:5" hidden="1">
      <c r="A99" s="230" t="s">
        <v>65</v>
      </c>
      <c r="B99" s="236">
        <v>30000</v>
      </c>
      <c r="C99" s="234" t="e">
        <f>B99/B28*360</f>
        <v>#DIV/0!</v>
      </c>
      <c r="D99" s="237">
        <v>30</v>
      </c>
      <c r="E99" s="235">
        <f>B28*D99/360</f>
        <v>0</v>
      </c>
    </row>
    <row r="100" spans="1:5" ht="13.5" hidden="1" thickBot="1">
      <c r="A100" s="197" t="s">
        <v>68</v>
      </c>
      <c r="B100" s="198">
        <f>B97+B98-B99</f>
        <v>55000</v>
      </c>
      <c r="C100" s="198"/>
      <c r="D100" s="198"/>
      <c r="E100" s="199">
        <f t="shared" ref="E100" si="34">E97+E98-E99</f>
        <v>0</v>
      </c>
    </row>
    <row r="108" spans="1:5">
      <c r="A108" s="154"/>
    </row>
    <row r="110" spans="1:5">
      <c r="A110" s="154"/>
    </row>
    <row r="111" spans="1:5">
      <c r="A111" s="154"/>
    </row>
    <row r="112" spans="1:5">
      <c r="A112" s="154"/>
    </row>
  </sheetData>
  <sheetProtection password="DC0E" sheet="1" formatColumns="0" formatRows="0" insertRows="0"/>
  <mergeCells count="16">
    <mergeCell ref="A45:O49"/>
    <mergeCell ref="A44:C44"/>
    <mergeCell ref="L42:N42"/>
    <mergeCell ref="L6:O6"/>
    <mergeCell ref="E1:F1"/>
    <mergeCell ref="A13:A14"/>
    <mergeCell ref="A8:A9"/>
    <mergeCell ref="B1:D1"/>
    <mergeCell ref="G1:I1"/>
    <mergeCell ref="L43:N43"/>
    <mergeCell ref="C19:N19"/>
    <mergeCell ref="C27:N27"/>
    <mergeCell ref="A7:B7"/>
    <mergeCell ref="G2:I2"/>
    <mergeCell ref="A3:J5"/>
    <mergeCell ref="A43:K43"/>
  </mergeCells>
  <conditionalFormatting sqref="B37:N37">
    <cfRule type="cellIs" dxfId="13" priority="13" operator="lessThan">
      <formula>0</formula>
    </cfRule>
    <cfRule type="cellIs" dxfId="12" priority="14" operator="greaterThan">
      <formula>0</formula>
    </cfRule>
  </conditionalFormatting>
  <conditionalFormatting sqref="B41">
    <cfRule type="cellIs" dxfId="11" priority="11" operator="lessThan">
      <formula>0</formula>
    </cfRule>
    <cfRule type="cellIs" dxfId="10" priority="12" operator="greaterThan">
      <formula>0</formula>
    </cfRule>
  </conditionalFormatting>
  <conditionalFormatting sqref="C41:N41">
    <cfRule type="cellIs" dxfId="9" priority="9" operator="lessThan">
      <formula>0</formula>
    </cfRule>
    <cfRule type="cellIs" dxfId="8" priority="10" operator="greaterThan">
      <formula>0</formula>
    </cfRule>
  </conditionalFormatting>
  <conditionalFormatting sqref="O37">
    <cfRule type="cellIs" dxfId="7" priority="7" operator="lessThan">
      <formula>0</formula>
    </cfRule>
    <cfRule type="cellIs" dxfId="6" priority="8" operator="greaterThan">
      <formula>0</formula>
    </cfRule>
  </conditionalFormatting>
  <conditionalFormatting sqref="C39:N39">
    <cfRule type="cellIs" dxfId="5" priority="5" operator="lessThan">
      <formula>0</formula>
    </cfRule>
    <cfRule type="cellIs" dxfId="4" priority="6" operator="greaterThan">
      <formula>0</formula>
    </cfRule>
  </conditionalFormatting>
  <conditionalFormatting sqref="O43:O44">
    <cfRule type="cellIs" dxfId="3" priority="3" operator="lessThan">
      <formula>0</formula>
    </cfRule>
    <cfRule type="cellIs" dxfId="2" priority="4" operator="greaterThan">
      <formula>0</formula>
    </cfRule>
  </conditionalFormatting>
  <conditionalFormatting sqref="O52">
    <cfRule type="cellIs" dxfId="1" priority="1" operator="lessThan">
      <formula>0</formula>
    </cfRule>
    <cfRule type="cellIs" dxfId="0" priority="2" operator="greaterThan">
      <formula>0</formula>
    </cfRule>
  </conditionalFormatting>
  <dataValidations count="9">
    <dataValidation type="decimal" allowBlank="1" showInputMessage="1" showErrorMessage="1" sqref="B26:B27 C12:N12 C21:N25 B37:B38 C28:N30 C16:N18 B41 B19 B31:B32 B21:B24 B10:B15 C72:C81">
      <formula1>0</formula1>
      <formula2>100000000</formula2>
    </dataValidation>
    <dataValidation type="decimal" allowBlank="1" showInputMessage="1" showErrorMessage="1" sqref="C11:N11">
      <formula1>0</formula1>
      <formula2>500</formula2>
    </dataValidation>
    <dataValidation type="decimal" allowBlank="1" showInputMessage="1" showErrorMessage="1" sqref="E72:E81">
      <formula1>0</formula1>
      <formula2>10000000</formula2>
    </dataValidation>
    <dataValidation type="decimal" allowBlank="1" showInputMessage="1" showErrorMessage="1" sqref="D57:D67 D72:D81">
      <formula1>0</formula1>
      <formula2>20</formula2>
    </dataValidation>
    <dataValidation type="decimal" allowBlank="1" showInputMessage="1" showErrorMessage="1" errorTitle="Nur negative Werte möglich!" error="In diesem Feld sind nur negative Zahlenwerte / Eingaben möglich. " sqref="C35:N35">
      <formula1>-10000000</formula1>
      <formula2>0</formula2>
    </dataValidation>
    <dataValidation type="decimal" allowBlank="1" showInputMessage="1" showErrorMessage="1" errorTitle="nur negative Zahlenwerte möglich" error="Eingabe der aktuellen Restschuld als positiver Zahlenwert (z.B. 100.000,00 Euro)" sqref="C57:C67">
      <formula1>0</formula1>
      <formula2>100000000</formula2>
    </dataValidation>
    <dataValidation type="decimal" allowBlank="1" showInputMessage="1" showErrorMessage="1" errorTitle="Nur positive Zahlenwerte möglich" error="Eingabe der monatlichen Darlehensrate als positiver Wert (z.B. 500)" sqref="E57:E67">
      <formula1>0</formula1>
      <formula2>100000000</formula2>
    </dataValidation>
    <dataValidation type="decimal" allowBlank="1" showInputMessage="1" showErrorMessage="1" errorTitle="Nur positive Zahlen möglich" error="Nur Eingabe positiver Zahlenwerte möglich." sqref="B16:B18 B25 B28:B30">
      <formula1>0</formula1>
      <formula2>100000000</formula2>
    </dataValidation>
    <dataValidation type="decimal" allowBlank="1" showInputMessage="1" showErrorMessage="1" error="Eingabe eines positiven Zahlenwertes (z.B. 20.000)" sqref="B40">
      <formula1>0</formula1>
      <formula2>100000000</formula2>
    </dataValidation>
  </dataValidations>
  <pageMargins left="0.51181102362204722" right="0.31496062992125984" top="0.78740157480314965" bottom="0.78740157480314965" header="0.31496062992125984" footer="0.31496062992125984"/>
  <pageSetup paperSize="9" scale="59" orientation="landscape" cellComments="asDisplayed" r:id="rId1"/>
  <headerFooter>
    <oddHeader>&amp;L&amp;"Sparkasse Symbol,Standard"&amp;KFF0000S&amp;"Arial,Standard" &amp;"Sparkasse Rg,Standard"Sparkasse KölnBonn&amp;C&amp;"Sparkasse Rg,Standard"&amp;KFF0000Umsatz- und Liquiditätsplanung&amp;R&amp;KFF0000&amp;D</oddHeader>
    <oddFooter>&amp;RVersion 1.4</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130" zoomScaleNormal="130" workbookViewId="0">
      <selection activeCell="C31" sqref="C31"/>
    </sheetView>
  </sheetViews>
  <sheetFormatPr baseColWidth="10" defaultRowHeight="12.75" outlineLevelCol="1"/>
  <cols>
    <col min="1" max="1" width="56.28515625" style="209" customWidth="1"/>
    <col min="2" max="2" width="28.7109375" style="209" bestFit="1" customWidth="1"/>
    <col min="3" max="4" width="11.42578125" style="210"/>
    <col min="5" max="5" width="34" style="210" customWidth="1"/>
    <col min="6" max="13" width="11.42578125" style="210"/>
    <col min="14" max="21" width="11.42578125" style="210" customWidth="1" outlineLevel="1"/>
    <col min="22" max="16384" width="11.42578125" style="210"/>
  </cols>
  <sheetData>
    <row r="1" spans="1:17" customFormat="1" ht="25.5" customHeight="1">
      <c r="A1" s="212" t="s">
        <v>104</v>
      </c>
      <c r="B1" s="213" t="s">
        <v>102</v>
      </c>
      <c r="C1" s="320">
        <v>8154711</v>
      </c>
      <c r="D1" s="320"/>
      <c r="E1" s="320"/>
      <c r="F1" s="210"/>
      <c r="G1" s="210"/>
      <c r="H1" s="210"/>
      <c r="I1" s="210"/>
      <c r="J1" s="171"/>
      <c r="K1" s="171"/>
    </row>
    <row r="4" spans="1:17" ht="22.5">
      <c r="A4" s="224" t="s">
        <v>143</v>
      </c>
      <c r="B4" s="224" t="s">
        <v>216</v>
      </c>
      <c r="C4" s="323" t="s">
        <v>144</v>
      </c>
      <c r="D4" s="324"/>
      <c r="E4" s="325"/>
      <c r="N4" s="210" t="s">
        <v>131</v>
      </c>
    </row>
    <row r="5" spans="1:17" s="211" customFormat="1" ht="29.25" customHeight="1">
      <c r="A5" s="214" t="s">
        <v>215</v>
      </c>
      <c r="B5" s="215" t="s">
        <v>126</v>
      </c>
      <c r="C5" s="321"/>
      <c r="D5" s="321"/>
      <c r="E5" s="321"/>
      <c r="N5" s="211" t="s">
        <v>127</v>
      </c>
      <c r="O5" s="211" t="s">
        <v>126</v>
      </c>
    </row>
    <row r="6" spans="1:17" s="211" customFormat="1">
      <c r="A6" s="214"/>
      <c r="B6" s="215"/>
      <c r="C6" s="321"/>
      <c r="D6" s="321"/>
      <c r="E6" s="321"/>
    </row>
    <row r="7" spans="1:17" s="211" customFormat="1">
      <c r="A7" s="214" t="s">
        <v>125</v>
      </c>
      <c r="B7" s="215"/>
      <c r="C7" s="321"/>
      <c r="D7" s="321"/>
      <c r="E7" s="321"/>
      <c r="N7" s="211" t="s">
        <v>124</v>
      </c>
      <c r="O7" s="211" t="s">
        <v>123</v>
      </c>
      <c r="P7" s="211" t="s">
        <v>121</v>
      </c>
      <c r="Q7" s="211" t="s">
        <v>120</v>
      </c>
    </row>
    <row r="8" spans="1:17" s="211" customFormat="1">
      <c r="A8" s="222" t="s">
        <v>156</v>
      </c>
      <c r="B8" s="215"/>
      <c r="C8" s="321"/>
      <c r="D8" s="321"/>
      <c r="E8" s="321"/>
    </row>
    <row r="9" spans="1:17" s="211" customFormat="1">
      <c r="A9" s="214" t="s">
        <v>122</v>
      </c>
      <c r="B9" s="215"/>
      <c r="C9" s="321"/>
      <c r="D9" s="321"/>
      <c r="E9" s="321"/>
      <c r="N9" s="211" t="s">
        <v>118</v>
      </c>
      <c r="O9" s="211" t="s">
        <v>117</v>
      </c>
      <c r="P9" s="211" t="s">
        <v>115</v>
      </c>
    </row>
    <row r="10" spans="1:17" s="211" customFormat="1">
      <c r="A10" s="222" t="s">
        <v>148</v>
      </c>
      <c r="B10" s="215"/>
      <c r="C10" s="321"/>
      <c r="D10" s="321"/>
      <c r="E10" s="321"/>
      <c r="N10" s="211" t="s">
        <v>149</v>
      </c>
      <c r="O10" s="211" t="s">
        <v>150</v>
      </c>
      <c r="P10" s="211" t="s">
        <v>151</v>
      </c>
    </row>
    <row r="11" spans="1:17" s="211" customFormat="1">
      <c r="A11" s="223" t="s">
        <v>152</v>
      </c>
      <c r="B11" s="215"/>
      <c r="C11" s="314"/>
      <c r="D11" s="315"/>
      <c r="E11" s="316"/>
      <c r="N11" s="211" t="s">
        <v>153</v>
      </c>
      <c r="O11" s="211" t="s">
        <v>154</v>
      </c>
      <c r="P11" s="211" t="s">
        <v>155</v>
      </c>
    </row>
    <row r="12" spans="1:17" s="211" customFormat="1">
      <c r="A12" s="214" t="s">
        <v>119</v>
      </c>
      <c r="B12" s="215"/>
      <c r="C12" s="322"/>
      <c r="D12" s="322"/>
      <c r="E12" s="322"/>
      <c r="N12" s="211" t="s">
        <v>118</v>
      </c>
      <c r="O12" s="211" t="s">
        <v>114</v>
      </c>
      <c r="P12" s="211" t="s">
        <v>142</v>
      </c>
    </row>
    <row r="13" spans="1:17" s="211" customFormat="1">
      <c r="A13" s="214"/>
      <c r="B13" s="215"/>
      <c r="C13" s="322"/>
      <c r="D13" s="322"/>
      <c r="E13" s="322"/>
    </row>
    <row r="14" spans="1:17" s="211" customFormat="1">
      <c r="A14" s="214" t="s">
        <v>116</v>
      </c>
      <c r="B14" s="215"/>
      <c r="C14" s="321"/>
      <c r="D14" s="321"/>
      <c r="E14" s="321"/>
      <c r="N14" s="211" t="s">
        <v>114</v>
      </c>
      <c r="O14" s="211" t="s">
        <v>132</v>
      </c>
      <c r="P14" s="211" t="s">
        <v>133</v>
      </c>
      <c r="Q14" s="211" t="s">
        <v>134</v>
      </c>
    </row>
    <row r="15" spans="1:17" s="211" customFormat="1">
      <c r="A15" s="223" t="s">
        <v>157</v>
      </c>
      <c r="B15" s="215"/>
      <c r="C15" s="321"/>
      <c r="D15" s="321"/>
      <c r="E15" s="321"/>
    </row>
    <row r="16" spans="1:17" s="211" customFormat="1">
      <c r="A16" s="223" t="s">
        <v>159</v>
      </c>
      <c r="B16" s="215"/>
      <c r="C16" s="317"/>
      <c r="D16" s="318"/>
      <c r="E16" s="319"/>
      <c r="N16" s="211" t="s">
        <v>160</v>
      </c>
      <c r="O16" s="211" t="s">
        <v>161</v>
      </c>
      <c r="P16" s="211" t="s">
        <v>126</v>
      </c>
    </row>
    <row r="17" spans="1:17" s="211" customFormat="1" ht="22.5">
      <c r="A17" s="214" t="s">
        <v>113</v>
      </c>
      <c r="B17" s="215"/>
      <c r="C17" s="321"/>
      <c r="D17" s="321"/>
      <c r="E17" s="321"/>
      <c r="N17" s="211" t="s">
        <v>135</v>
      </c>
      <c r="O17" s="211" t="s">
        <v>136</v>
      </c>
      <c r="P17" s="211" t="s">
        <v>137</v>
      </c>
    </row>
    <row r="18" spans="1:17" s="211" customFormat="1">
      <c r="A18" s="214"/>
      <c r="B18" s="215"/>
      <c r="C18" s="321"/>
      <c r="D18" s="321"/>
      <c r="E18" s="321"/>
    </row>
    <row r="19" spans="1:17" s="211" customFormat="1" ht="33.75">
      <c r="A19" s="214" t="s">
        <v>112</v>
      </c>
      <c r="B19" s="215"/>
      <c r="C19" s="321"/>
      <c r="D19" s="321"/>
      <c r="E19" s="321"/>
      <c r="N19" s="211" t="s">
        <v>138</v>
      </c>
      <c r="O19" s="211" t="s">
        <v>139</v>
      </c>
      <c r="P19" s="211" t="s">
        <v>140</v>
      </c>
      <c r="Q19" s="211" t="s">
        <v>141</v>
      </c>
    </row>
    <row r="20" spans="1:17" s="211" customFormat="1">
      <c r="A20" s="214"/>
      <c r="B20" s="215"/>
      <c r="C20" s="321"/>
      <c r="D20" s="321"/>
      <c r="E20" s="321"/>
    </row>
    <row r="21" spans="1:17" s="211" customFormat="1" ht="25.5" customHeight="1">
      <c r="A21" s="311" t="s">
        <v>111</v>
      </c>
      <c r="B21" s="321"/>
      <c r="C21" s="321"/>
      <c r="D21" s="321"/>
      <c r="E21" s="321"/>
    </row>
    <row r="22" spans="1:17" s="211" customFormat="1">
      <c r="A22" s="312"/>
      <c r="B22" s="321"/>
      <c r="C22" s="321"/>
      <c r="D22" s="321"/>
      <c r="E22" s="321"/>
    </row>
    <row r="23" spans="1:17">
      <c r="A23" s="313"/>
      <c r="B23" s="321"/>
      <c r="C23" s="321"/>
      <c r="D23" s="321"/>
      <c r="E23" s="321"/>
    </row>
    <row r="24" spans="1:17">
      <c r="A24" s="216"/>
      <c r="B24" s="210"/>
      <c r="E24" s="218"/>
    </row>
    <row r="25" spans="1:17" s="211" customFormat="1">
      <c r="A25" s="219"/>
      <c r="E25" s="220"/>
    </row>
    <row r="26" spans="1:17" s="211" customFormat="1" ht="9" customHeight="1">
      <c r="A26" s="219"/>
      <c r="E26" s="220"/>
    </row>
    <row r="27" spans="1:17">
      <c r="A27" s="216"/>
      <c r="B27" s="210"/>
      <c r="C27" s="218"/>
      <c r="D27" s="218"/>
      <c r="E27" s="217" t="s">
        <v>158</v>
      </c>
    </row>
    <row r="28" spans="1:17">
      <c r="A28" s="216"/>
      <c r="B28" s="210"/>
      <c r="C28" s="226"/>
      <c r="D28" s="226"/>
      <c r="E28" s="228" t="s">
        <v>222</v>
      </c>
      <c r="F28" s="218"/>
    </row>
    <row r="29" spans="1:17">
      <c r="A29" s="216"/>
      <c r="B29" s="210"/>
      <c r="C29" s="227"/>
      <c r="D29" s="227"/>
      <c r="E29" s="227" t="s">
        <v>147</v>
      </c>
      <c r="F29" s="218"/>
    </row>
    <row r="30" spans="1:17">
      <c r="A30" s="216"/>
      <c r="B30" s="210"/>
      <c r="C30" s="225"/>
      <c r="D30" s="225"/>
      <c r="E30" s="225" t="s">
        <v>162</v>
      </c>
      <c r="F30" s="218"/>
    </row>
    <row r="31" spans="1:17">
      <c r="B31" s="210"/>
      <c r="C31" s="218"/>
      <c r="D31" s="218"/>
      <c r="E31" s="221" t="s">
        <v>145</v>
      </c>
      <c r="F31" s="218"/>
    </row>
    <row r="32" spans="1:17">
      <c r="B32" s="210"/>
      <c r="C32" s="218"/>
      <c r="D32" s="218"/>
      <c r="E32" s="221" t="s">
        <v>146</v>
      </c>
      <c r="F32" s="218"/>
    </row>
    <row r="33" spans="2:6" ht="12.75" customHeight="1">
      <c r="B33" s="210"/>
      <c r="C33" s="218"/>
      <c r="E33" s="221" t="s">
        <v>221</v>
      </c>
      <c r="F33" s="218"/>
    </row>
  </sheetData>
  <mergeCells count="13">
    <mergeCell ref="A21:A23"/>
    <mergeCell ref="C11:E11"/>
    <mergeCell ref="C16:E16"/>
    <mergeCell ref="C1:E1"/>
    <mergeCell ref="C9:E10"/>
    <mergeCell ref="C12:E13"/>
    <mergeCell ref="C14:E15"/>
    <mergeCell ref="C17:E18"/>
    <mergeCell ref="C5:E6"/>
    <mergeCell ref="C7:E8"/>
    <mergeCell ref="C4:E4"/>
    <mergeCell ref="C19:E20"/>
    <mergeCell ref="B21:E23"/>
  </mergeCells>
  <dataValidations count="11">
    <dataValidation type="list" allowBlank="1" showInputMessage="1" showErrorMessage="1" sqref="B15">
      <formula1>$N$5:$P$5</formula1>
    </dataValidation>
    <dataValidation type="list" allowBlank="1" showInputMessage="1" showErrorMessage="1" sqref="B7">
      <formula1>$N$7:$S$7</formula1>
    </dataValidation>
    <dataValidation type="list" allowBlank="1" showInputMessage="1" showErrorMessage="1" sqref="B9">
      <formula1>$N$9:$S$9</formula1>
    </dataValidation>
    <dataValidation type="list" allowBlank="1" showInputMessage="1" showErrorMessage="1" sqref="B12">
      <formula1>$N$12:$S$12</formula1>
    </dataValidation>
    <dataValidation type="list" allowBlank="1" showInputMessage="1" showErrorMessage="1" sqref="B14">
      <formula1>$N$14:$S$14</formula1>
    </dataValidation>
    <dataValidation type="list" allowBlank="1" showInputMessage="1" showErrorMessage="1" sqref="B17">
      <formula1>$N$17:$S$17</formula1>
    </dataValidation>
    <dataValidation type="list" allowBlank="1" showInputMessage="1" showErrorMessage="1" sqref="B19">
      <formula1>$N$19:$S$19</formula1>
    </dataValidation>
    <dataValidation type="list" allowBlank="1" showInputMessage="1" showErrorMessage="1" sqref="B10">
      <formula1>$N$10:$Q$10</formula1>
    </dataValidation>
    <dataValidation type="list" allowBlank="1" showInputMessage="1" showErrorMessage="1" sqref="B11">
      <formula1>$N$11:$Q$11</formula1>
    </dataValidation>
    <dataValidation type="list" allowBlank="1" showInputMessage="1" showErrorMessage="1" sqref="B16">
      <formula1>$N$16:$Q$16</formula1>
    </dataValidation>
    <dataValidation type="list" allowBlank="1" showInputMessage="1" showErrorMessage="1" sqref="B5 B8">
      <formula1>$N$5:$P$5</formula1>
    </dataValidation>
  </dataValidations>
  <hyperlinks>
    <hyperlink ref="E28" r:id="rId1"/>
    <hyperlink ref="E29" r:id="rId2"/>
    <hyperlink ref="E31" r:id="rId3"/>
    <hyperlink ref="E32" r:id="rId4"/>
    <hyperlink ref="E33" r:id="rId5"/>
    <hyperlink ref="C28:D28" r:id="rId6" display="https://www.land.nrw/corona"/>
    <hyperlink ref="E30" r:id="rId7"/>
  </hyperlinks>
  <pageMargins left="0.25" right="0.25" top="0.75" bottom="0.75" header="0.3" footer="0.3"/>
  <pageSetup paperSize="9"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5" sqref="C15"/>
    </sheetView>
  </sheetViews>
  <sheetFormatPr baseColWidth="10" defaultRowHeight="12.75"/>
  <sheetData>
    <row r="1" spans="1:3">
      <c r="A1" t="s">
        <v>128</v>
      </c>
      <c r="B1" s="208">
        <v>43906</v>
      </c>
      <c r="C1" t="s">
        <v>129</v>
      </c>
    </row>
    <row r="2" spans="1:3">
      <c r="A2" t="s">
        <v>130</v>
      </c>
      <c r="B2" s="208">
        <v>43907</v>
      </c>
      <c r="C2" s="154" t="s">
        <v>163</v>
      </c>
    </row>
    <row r="3" spans="1:3">
      <c r="C3" s="154" t="s">
        <v>164</v>
      </c>
    </row>
    <row r="4" spans="1:3">
      <c r="C4" s="154" t="s">
        <v>165</v>
      </c>
    </row>
    <row r="5" spans="1:3">
      <c r="B5" s="208">
        <v>43908</v>
      </c>
      <c r="C5" s="154" t="s">
        <v>168</v>
      </c>
    </row>
    <row r="6" spans="1:3">
      <c r="C6" s="154" t="s">
        <v>169</v>
      </c>
    </row>
    <row r="7" spans="1:3">
      <c r="A7" s="154" t="s">
        <v>171</v>
      </c>
      <c r="B7" s="208">
        <v>43908</v>
      </c>
      <c r="C7" s="154" t="s">
        <v>172</v>
      </c>
    </row>
    <row r="8" spans="1:3">
      <c r="C8" s="154" t="s">
        <v>173</v>
      </c>
    </row>
    <row r="9" spans="1:3">
      <c r="C9" s="154" t="s">
        <v>174</v>
      </c>
    </row>
    <row r="10" spans="1:3">
      <c r="C10" s="154" t="s">
        <v>177</v>
      </c>
    </row>
    <row r="11" spans="1:3">
      <c r="B11" s="208">
        <v>43909</v>
      </c>
      <c r="C11" s="154" t="s">
        <v>184</v>
      </c>
    </row>
    <row r="12" spans="1:3">
      <c r="C12" s="154" t="s">
        <v>185</v>
      </c>
    </row>
    <row r="13" spans="1:3">
      <c r="B13" s="208">
        <v>43910</v>
      </c>
      <c r="C13" s="154" t="s">
        <v>207</v>
      </c>
    </row>
    <row r="14" spans="1:3">
      <c r="C14" s="154" t="s">
        <v>208</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V41"/>
  <sheetViews>
    <sheetView zoomScale="90" zoomScaleNormal="90" workbookViewId="0">
      <selection activeCell="S28" sqref="S28"/>
    </sheetView>
  </sheetViews>
  <sheetFormatPr baseColWidth="10" defaultRowHeight="12.75"/>
  <cols>
    <col min="1" max="2" width="2.85546875" style="110" customWidth="1"/>
    <col min="3" max="3" width="5.28515625" style="110" customWidth="1"/>
    <col min="4" max="4" width="9.5703125" style="110" customWidth="1"/>
    <col min="5" max="5" width="2.85546875" style="110" customWidth="1"/>
    <col min="6" max="6" width="11.5703125" style="108" bestFit="1" customWidth="1"/>
    <col min="7" max="7" width="11.28515625" style="108" customWidth="1"/>
    <col min="8" max="8" width="12.7109375" style="108" customWidth="1"/>
    <col min="9" max="11" width="12.7109375" style="87" customWidth="1"/>
    <col min="12" max="12" width="7.42578125" style="87" customWidth="1"/>
    <col min="13" max="13" width="7" style="87" customWidth="1"/>
    <col min="14" max="14" width="5.28515625" style="87" customWidth="1"/>
    <col min="15" max="15" width="4.140625" style="87" customWidth="1"/>
    <col min="16" max="16" width="12.5703125" style="87" customWidth="1"/>
    <col min="17" max="17" width="11.42578125" style="87"/>
    <col min="18" max="18" width="14.7109375" style="87" customWidth="1"/>
    <col min="19" max="19" width="14" style="87" bestFit="1" customWidth="1"/>
    <col min="20" max="20" width="13.5703125" style="88" bestFit="1" customWidth="1"/>
    <col min="21" max="21" width="28.42578125" style="88" customWidth="1"/>
    <col min="22" max="16384" width="11.42578125" style="87"/>
  </cols>
  <sheetData>
    <row r="1" spans="1:22" s="23" customFormat="1" ht="15">
      <c r="A1" s="412" t="s">
        <v>35</v>
      </c>
      <c r="B1" s="405"/>
      <c r="C1" s="405"/>
      <c r="D1" s="405"/>
      <c r="E1" s="405"/>
      <c r="F1" s="405"/>
      <c r="G1" s="405"/>
      <c r="H1" s="406"/>
      <c r="I1" s="404" t="s">
        <v>19</v>
      </c>
      <c r="J1" s="405"/>
      <c r="K1" s="405"/>
      <c r="L1" s="406"/>
      <c r="M1" s="404" t="s">
        <v>32</v>
      </c>
      <c r="N1" s="405"/>
      <c r="O1" s="405"/>
      <c r="P1" s="405"/>
      <c r="Q1" s="405"/>
      <c r="R1" s="406"/>
      <c r="S1" s="21" t="s">
        <v>20</v>
      </c>
      <c r="T1" s="22"/>
      <c r="U1" s="22"/>
    </row>
    <row r="2" spans="1:22" s="23" customFormat="1" ht="44.25" customHeight="1">
      <c r="A2" s="413"/>
      <c r="B2" s="414"/>
      <c r="C2" s="414"/>
      <c r="D2" s="414"/>
      <c r="E2" s="414"/>
      <c r="F2" s="414"/>
      <c r="G2" s="414"/>
      <c r="H2" s="415"/>
      <c r="I2" s="407"/>
      <c r="J2" s="408"/>
      <c r="K2" s="408"/>
      <c r="L2" s="409"/>
      <c r="M2" s="429"/>
      <c r="N2" s="430"/>
      <c r="O2" s="430"/>
      <c r="P2" s="430"/>
      <c r="Q2" s="430"/>
      <c r="R2" s="431"/>
      <c r="S2" s="123">
        <f ca="1">TODAY()</f>
        <v>43915</v>
      </c>
      <c r="T2" s="22"/>
      <c r="U2" s="22"/>
    </row>
    <row r="3" spans="1:22" s="29" customFormat="1" ht="20.25" customHeight="1" thickBot="1">
      <c r="A3" s="24" t="s">
        <v>52</v>
      </c>
      <c r="B3" s="25"/>
      <c r="C3" s="25"/>
      <c r="D3" s="25"/>
      <c r="E3" s="25"/>
      <c r="F3" s="25"/>
      <c r="G3" s="25"/>
      <c r="H3" s="25"/>
      <c r="I3" s="26" t="s">
        <v>53</v>
      </c>
      <c r="J3" s="25"/>
      <c r="K3" s="25"/>
      <c r="L3" s="25"/>
      <c r="M3" s="25"/>
      <c r="N3" s="25"/>
      <c r="O3" s="25"/>
      <c r="P3" s="25"/>
      <c r="Q3" s="25"/>
      <c r="R3" s="25"/>
      <c r="S3" s="27"/>
      <c r="T3" s="28"/>
      <c r="U3" s="28"/>
    </row>
    <row r="4" spans="1:22" s="29" customFormat="1" ht="12.95" customHeight="1" thickBot="1">
      <c r="F4" s="30"/>
      <c r="G4" s="30"/>
      <c r="H4" s="31"/>
      <c r="T4" s="28"/>
      <c r="U4" s="28"/>
    </row>
    <row r="5" spans="1:22" s="29" customFormat="1" ht="12.95" customHeight="1" thickBot="1">
      <c r="A5" s="390"/>
      <c r="B5" s="416"/>
      <c r="C5" s="416"/>
      <c r="D5" s="416"/>
      <c r="E5" s="417"/>
      <c r="F5" s="421" t="s">
        <v>33</v>
      </c>
      <c r="G5" s="422"/>
      <c r="H5" s="373" t="s">
        <v>43</v>
      </c>
      <c r="I5" s="373" t="s">
        <v>43</v>
      </c>
      <c r="J5" s="32" t="s">
        <v>38</v>
      </c>
      <c r="K5" s="33" t="s">
        <v>39</v>
      </c>
      <c r="M5" s="34"/>
      <c r="N5" s="35" t="s">
        <v>31</v>
      </c>
      <c r="O5" s="11" t="str">
        <f>I5</f>
        <v>Bilanz</v>
      </c>
      <c r="P5" s="35"/>
      <c r="Q5" s="35"/>
      <c r="R5" s="35"/>
      <c r="S5" s="36"/>
      <c r="U5" s="28"/>
      <c r="V5" s="37"/>
    </row>
    <row r="6" spans="1:22" s="29" customFormat="1" ht="12.95" customHeight="1" thickBot="1">
      <c r="A6" s="418"/>
      <c r="B6" s="419"/>
      <c r="C6" s="419"/>
      <c r="D6" s="419"/>
      <c r="E6" s="420"/>
      <c r="F6" s="38" t="s">
        <v>34</v>
      </c>
      <c r="G6" s="39" t="s">
        <v>36</v>
      </c>
      <c r="H6" s="374"/>
      <c r="I6" s="374"/>
      <c r="J6" s="40"/>
      <c r="K6" s="41"/>
      <c r="M6" s="438" t="s">
        <v>18</v>
      </c>
      <c r="N6" s="439"/>
      <c r="O6" s="439"/>
      <c r="P6" s="439"/>
      <c r="Q6" s="439"/>
      <c r="R6" s="440"/>
      <c r="S6" s="42" t="s">
        <v>37</v>
      </c>
      <c r="U6" s="28"/>
      <c r="V6" s="37"/>
    </row>
    <row r="7" spans="1:22" s="29" customFormat="1" ht="12.95" customHeight="1">
      <c r="A7" s="371" t="s">
        <v>21</v>
      </c>
      <c r="B7" s="372"/>
      <c r="C7" s="372"/>
      <c r="D7" s="372"/>
      <c r="E7" s="372"/>
      <c r="F7" s="3">
        <v>0</v>
      </c>
      <c r="G7" s="3">
        <v>0</v>
      </c>
      <c r="H7" s="19">
        <f>IF(H10=0,0,H18*360/H10)</f>
        <v>0</v>
      </c>
      <c r="I7" s="19">
        <f>IF(I10=0,0,I18*360/I10)</f>
        <v>0</v>
      </c>
      <c r="J7" s="4">
        <v>0</v>
      </c>
      <c r="K7" s="7">
        <v>0</v>
      </c>
      <c r="M7" s="438" t="s">
        <v>17</v>
      </c>
      <c r="N7" s="439"/>
      <c r="O7" s="439"/>
      <c r="P7" s="439"/>
      <c r="Q7" s="439"/>
      <c r="R7" s="440"/>
      <c r="S7" s="43"/>
      <c r="U7" s="28"/>
    </row>
    <row r="8" spans="1:22" s="29" customFormat="1" ht="12.95" customHeight="1">
      <c r="A8" s="410" t="s">
        <v>22</v>
      </c>
      <c r="B8" s="411"/>
      <c r="C8" s="411"/>
      <c r="D8" s="411"/>
      <c r="E8" s="411"/>
      <c r="F8" s="5">
        <v>0</v>
      </c>
      <c r="G8" s="5">
        <v>0</v>
      </c>
      <c r="H8" s="20">
        <f>IF(H11=0,0,H16*360/H11)</f>
        <v>0</v>
      </c>
      <c r="I8" s="20">
        <f>IF(I11=0,0,I16*360/I11)</f>
        <v>0</v>
      </c>
      <c r="J8" s="6">
        <v>0</v>
      </c>
      <c r="K8" s="8">
        <v>0</v>
      </c>
      <c r="M8" s="441"/>
      <c r="N8" s="442"/>
      <c r="O8" s="442"/>
      <c r="P8" s="442"/>
      <c r="Q8" s="443"/>
      <c r="R8" s="44" t="s">
        <v>16</v>
      </c>
      <c r="S8" s="45" t="s">
        <v>16</v>
      </c>
      <c r="U8" s="28"/>
    </row>
    <row r="9" spans="1:22" s="29" customFormat="1" ht="12.95" customHeight="1">
      <c r="A9" s="410" t="s">
        <v>23</v>
      </c>
      <c r="B9" s="411"/>
      <c r="C9" s="411"/>
      <c r="D9" s="411"/>
      <c r="E9" s="411"/>
      <c r="F9" s="5">
        <v>0</v>
      </c>
      <c r="G9" s="5">
        <v>0</v>
      </c>
      <c r="H9" s="20">
        <f>IF(H11=0,0,H19*360/H11)</f>
        <v>0</v>
      </c>
      <c r="I9" s="20">
        <f>IF(I11=0,0,I19*360/I11)</f>
        <v>0</v>
      </c>
      <c r="J9" s="6">
        <v>0</v>
      </c>
      <c r="K9" s="8">
        <v>0</v>
      </c>
      <c r="M9" s="46"/>
      <c r="N9" s="444" t="s">
        <v>7</v>
      </c>
      <c r="O9" s="445"/>
      <c r="P9" s="445"/>
      <c r="Q9" s="446"/>
      <c r="R9" s="14"/>
      <c r="S9" s="127">
        <f>R9</f>
        <v>0</v>
      </c>
      <c r="U9" s="28"/>
    </row>
    <row r="10" spans="1:22" s="29" customFormat="1" ht="12.95" customHeight="1">
      <c r="A10" s="410" t="s">
        <v>24</v>
      </c>
      <c r="B10" s="411"/>
      <c r="C10" s="411"/>
      <c r="D10" s="411"/>
      <c r="E10" s="411"/>
      <c r="F10" s="47"/>
      <c r="G10" s="47"/>
      <c r="H10" s="12">
        <v>0</v>
      </c>
      <c r="I10" s="12">
        <v>0</v>
      </c>
      <c r="J10" s="128">
        <f>IF(SUM(J7:J9)&gt;0,I10,0)</f>
        <v>0</v>
      </c>
      <c r="K10" s="128">
        <f>IF(SUM(K7:K9)&gt;0,I10,0)</f>
        <v>0</v>
      </c>
      <c r="L10" s="37"/>
      <c r="M10" s="46" t="s">
        <v>2</v>
      </c>
      <c r="N10" s="444" t="s">
        <v>8</v>
      </c>
      <c r="O10" s="445"/>
      <c r="P10" s="445"/>
      <c r="Q10" s="446"/>
      <c r="R10" s="14"/>
      <c r="S10" s="127">
        <f>R10</f>
        <v>0</v>
      </c>
      <c r="U10" s="28"/>
    </row>
    <row r="11" spans="1:22" s="29" customFormat="1" ht="12.95" customHeight="1" thickBot="1">
      <c r="A11" s="369" t="s">
        <v>25</v>
      </c>
      <c r="B11" s="370"/>
      <c r="C11" s="370"/>
      <c r="D11" s="370"/>
      <c r="E11" s="370"/>
      <c r="F11" s="48"/>
      <c r="G11" s="48"/>
      <c r="H11" s="13">
        <v>0</v>
      </c>
      <c r="I11" s="13">
        <v>0</v>
      </c>
      <c r="J11" s="128">
        <f>IF(SUM(J7:J9)&gt;0,I11,0)</f>
        <v>0</v>
      </c>
      <c r="K11" s="128">
        <f>IF(SUM(K7:K9)&gt;0,I11,0)</f>
        <v>0</v>
      </c>
      <c r="L11" s="37"/>
      <c r="M11" s="46" t="s">
        <v>9</v>
      </c>
      <c r="N11" s="124" t="s">
        <v>59</v>
      </c>
      <c r="O11" s="125"/>
      <c r="P11" s="125"/>
      <c r="Q11" s="126"/>
      <c r="R11" s="14"/>
      <c r="S11" s="127">
        <f>R11</f>
        <v>0</v>
      </c>
      <c r="U11" s="28"/>
    </row>
    <row r="12" spans="1:22" s="29" customFormat="1" ht="12.95" customHeight="1" thickBot="1">
      <c r="A12" s="49"/>
      <c r="B12" s="49"/>
      <c r="C12" s="49"/>
      <c r="D12" s="49"/>
      <c r="E12" s="49"/>
      <c r="F12" s="50"/>
      <c r="H12" s="30"/>
      <c r="I12" s="51"/>
      <c r="M12" s="46" t="s">
        <v>9</v>
      </c>
      <c r="N12" s="444" t="s">
        <v>56</v>
      </c>
      <c r="O12" s="445"/>
      <c r="P12" s="445"/>
      <c r="Q12" s="446"/>
      <c r="R12" s="14"/>
      <c r="S12" s="127">
        <f>R12</f>
        <v>0</v>
      </c>
      <c r="U12" s="28"/>
    </row>
    <row r="13" spans="1:22" s="29" customFormat="1" ht="12.95" customHeight="1">
      <c r="A13" s="390"/>
      <c r="B13" s="391"/>
      <c r="C13" s="391"/>
      <c r="D13" s="391"/>
      <c r="E13" s="391"/>
      <c r="F13" s="391"/>
      <c r="G13" s="392"/>
      <c r="H13" s="373" t="str">
        <f>H5</f>
        <v>Bilanz</v>
      </c>
      <c r="I13" s="373" t="str">
        <f>I5</f>
        <v>Bilanz</v>
      </c>
      <c r="J13" s="10" t="str">
        <f>J5</f>
        <v>Plan 1</v>
      </c>
      <c r="K13" s="52" t="str">
        <f>K5</f>
        <v>Plan 2</v>
      </c>
      <c r="L13" s="53"/>
      <c r="M13" s="46" t="s">
        <v>9</v>
      </c>
      <c r="N13" s="444" t="s">
        <v>57</v>
      </c>
      <c r="O13" s="445"/>
      <c r="P13" s="445"/>
      <c r="Q13" s="446"/>
      <c r="R13" s="14"/>
      <c r="S13" s="127">
        <f>R13</f>
        <v>0</v>
      </c>
      <c r="U13" s="28"/>
    </row>
    <row r="14" spans="1:22" s="29" customFormat="1" ht="12.95" customHeight="1" thickBot="1">
      <c r="A14" s="393"/>
      <c r="B14" s="394"/>
      <c r="C14" s="394"/>
      <c r="D14" s="394"/>
      <c r="E14" s="394"/>
      <c r="F14" s="394"/>
      <c r="G14" s="395"/>
      <c r="H14" s="389" t="e">
        <v>#N/A</v>
      </c>
      <c r="I14" s="388"/>
      <c r="J14" s="2" t="str">
        <f>IF(J6&lt;&gt;"",J6,"")</f>
        <v/>
      </c>
      <c r="K14" s="54" t="str">
        <f>IF(K6&lt;&gt;"",K6,"")</f>
        <v/>
      </c>
      <c r="L14" s="55"/>
      <c r="M14" s="435"/>
      <c r="N14" s="436"/>
      <c r="O14" s="436"/>
      <c r="P14" s="436"/>
      <c r="Q14" s="436"/>
      <c r="R14" s="436"/>
      <c r="S14" s="437"/>
      <c r="U14" s="28"/>
    </row>
    <row r="15" spans="1:22" s="29" customFormat="1" ht="12.95" customHeight="1" thickBot="1">
      <c r="A15" s="396"/>
      <c r="B15" s="397"/>
      <c r="C15" s="397"/>
      <c r="D15" s="397"/>
      <c r="E15" s="397"/>
      <c r="F15" s="397"/>
      <c r="G15" s="398"/>
      <c r="H15" s="57" t="s">
        <v>16</v>
      </c>
      <c r="I15" s="57" t="s">
        <v>16</v>
      </c>
      <c r="J15" s="57" t="s">
        <v>16</v>
      </c>
      <c r="K15" s="58" t="s">
        <v>16</v>
      </c>
      <c r="M15" s="56" t="s">
        <v>6</v>
      </c>
      <c r="N15" s="432" t="s">
        <v>11</v>
      </c>
      <c r="O15" s="433"/>
      <c r="P15" s="433"/>
      <c r="Q15" s="434"/>
      <c r="R15" s="122">
        <f>R9+R10-R11-R12-R13</f>
        <v>0</v>
      </c>
      <c r="S15" s="122">
        <f>S9+S10-S11-S12-S13</f>
        <v>0</v>
      </c>
      <c r="U15" s="28"/>
    </row>
    <row r="16" spans="1:22" s="29" customFormat="1" ht="12.95" customHeight="1">
      <c r="A16" s="351"/>
      <c r="B16" s="352"/>
      <c r="C16" s="353"/>
      <c r="D16" s="346" t="s">
        <v>0</v>
      </c>
      <c r="E16" s="347"/>
      <c r="F16" s="347"/>
      <c r="G16" s="348"/>
      <c r="H16" s="14">
        <v>0</v>
      </c>
      <c r="I16" s="14">
        <v>0</v>
      </c>
      <c r="J16" s="18">
        <f>J8*J11/360</f>
        <v>0</v>
      </c>
      <c r="K16" s="17">
        <f>K8*K11/360</f>
        <v>0</v>
      </c>
      <c r="L16" s="61"/>
      <c r="M16" s="16"/>
      <c r="N16" s="59"/>
      <c r="O16" s="59"/>
      <c r="P16" s="59"/>
      <c r="Q16" s="59"/>
      <c r="R16" s="16"/>
      <c r="S16" s="16"/>
      <c r="U16" s="28"/>
    </row>
    <row r="17" spans="1:21" s="64" customFormat="1" ht="12.95" customHeight="1">
      <c r="A17" s="351" t="s">
        <v>3</v>
      </c>
      <c r="B17" s="352"/>
      <c r="C17" s="353"/>
      <c r="D17" s="346" t="s">
        <v>14</v>
      </c>
      <c r="E17" s="347"/>
      <c r="F17" s="347"/>
      <c r="G17" s="348"/>
      <c r="H17" s="14">
        <v>0</v>
      </c>
      <c r="I17" s="14">
        <v>0</v>
      </c>
      <c r="J17" s="18">
        <f>IF(SUM(J7:J9)&gt;0,I17,0)</f>
        <v>0</v>
      </c>
      <c r="K17" s="17">
        <f>IF(SUM(K7:K9)&gt;0,I17,0)</f>
        <v>0</v>
      </c>
      <c r="L17" s="62"/>
      <c r="M17" s="16"/>
      <c r="N17" s="59"/>
      <c r="O17" s="59"/>
      <c r="P17" s="59"/>
      <c r="Q17" s="59"/>
      <c r="R17" s="16"/>
      <c r="S17" s="16"/>
      <c r="U17" s="65"/>
    </row>
    <row r="18" spans="1:21" s="29" customFormat="1" ht="12.95" customHeight="1">
      <c r="A18" s="351" t="s">
        <v>10</v>
      </c>
      <c r="B18" s="352"/>
      <c r="C18" s="353"/>
      <c r="D18" s="346" t="s">
        <v>1</v>
      </c>
      <c r="E18" s="347"/>
      <c r="F18" s="347"/>
      <c r="G18" s="348"/>
      <c r="H18" s="14">
        <v>0</v>
      </c>
      <c r="I18" s="14">
        <v>0</v>
      </c>
      <c r="J18" s="18">
        <f>J7*J10/360</f>
        <v>0</v>
      </c>
      <c r="K18" s="17">
        <f>K7*K10/360</f>
        <v>0</v>
      </c>
      <c r="L18" s="62"/>
      <c r="M18" s="63"/>
      <c r="N18" s="63"/>
      <c r="O18" s="63"/>
      <c r="P18" s="63"/>
      <c r="Q18" s="63"/>
      <c r="R18" s="63"/>
      <c r="S18" s="63"/>
      <c r="U18" s="28"/>
    </row>
    <row r="19" spans="1:21" s="29" customFormat="1" ht="12.95" customHeight="1">
      <c r="A19" s="351" t="s">
        <v>3</v>
      </c>
      <c r="B19" s="352"/>
      <c r="C19" s="353"/>
      <c r="D19" s="346" t="s">
        <v>4</v>
      </c>
      <c r="E19" s="347"/>
      <c r="F19" s="347"/>
      <c r="G19" s="348"/>
      <c r="H19" s="14">
        <v>0</v>
      </c>
      <c r="I19" s="14">
        <v>0</v>
      </c>
      <c r="J19" s="18">
        <f>J9*J11/360</f>
        <v>0</v>
      </c>
      <c r="K19" s="17">
        <f>K9*K11/360</f>
        <v>0</v>
      </c>
      <c r="L19" s="62"/>
      <c r="M19" s="55"/>
      <c r="N19" s="55"/>
      <c r="O19" s="55"/>
      <c r="P19" s="55"/>
      <c r="Q19" s="55"/>
      <c r="R19" s="55"/>
      <c r="S19" s="55"/>
      <c r="T19" s="28"/>
      <c r="U19" s="28"/>
    </row>
    <row r="20" spans="1:21" s="29" customFormat="1" ht="12.95" customHeight="1" thickBot="1">
      <c r="A20" s="351" t="s">
        <v>2</v>
      </c>
      <c r="B20" s="354"/>
      <c r="C20" s="353"/>
      <c r="D20" s="346" t="s">
        <v>15</v>
      </c>
      <c r="E20" s="347"/>
      <c r="F20" s="347"/>
      <c r="G20" s="348"/>
      <c r="H20" s="14">
        <v>0</v>
      </c>
      <c r="I20" s="14">
        <v>0</v>
      </c>
      <c r="J20" s="18">
        <f>IF(SUM(J10:J12)&gt;0,I20,0)</f>
        <v>0</v>
      </c>
      <c r="K20" s="17">
        <f>IF(SUM(K7:K9)&gt;0,J20,0)</f>
        <v>0</v>
      </c>
      <c r="L20" s="62"/>
      <c r="M20" s="61"/>
      <c r="N20" s="62"/>
      <c r="O20" s="66"/>
      <c r="P20" s="67"/>
      <c r="Q20" s="67"/>
      <c r="R20" s="67"/>
      <c r="S20" s="68"/>
      <c r="T20" s="28"/>
      <c r="U20" s="28"/>
    </row>
    <row r="21" spans="1:21" s="29" customFormat="1" ht="12.95" customHeight="1" thickBot="1">
      <c r="A21" s="60"/>
      <c r="B21" s="69"/>
      <c r="C21" s="70"/>
      <c r="D21" s="349"/>
      <c r="E21" s="347"/>
      <c r="F21" s="347"/>
      <c r="G21" s="348"/>
      <c r="H21" s="71"/>
      <c r="I21" s="71"/>
      <c r="J21" s="71"/>
      <c r="K21" s="72"/>
      <c r="L21" s="55"/>
      <c r="M21" s="423" t="s">
        <v>26</v>
      </c>
      <c r="N21" s="424"/>
      <c r="O21" s="424"/>
      <c r="P21" s="424"/>
      <c r="Q21" s="424"/>
      <c r="R21" s="424"/>
      <c r="S21" s="425"/>
      <c r="T21" s="28"/>
      <c r="U21" s="28"/>
    </row>
    <row r="22" spans="1:21" s="29" customFormat="1" ht="12.95" customHeight="1">
      <c r="A22" s="351" t="s">
        <v>6</v>
      </c>
      <c r="B22" s="375"/>
      <c r="C22" s="353"/>
      <c r="D22" s="350" t="s">
        <v>5</v>
      </c>
      <c r="E22" s="347"/>
      <c r="F22" s="347"/>
      <c r="G22" s="348"/>
      <c r="H22" s="1">
        <f>+H16-H17+H18-H19+H20</f>
        <v>0</v>
      </c>
      <c r="I22" s="1">
        <f>+I16-I17+I18-I19+I20</f>
        <v>0</v>
      </c>
      <c r="J22" s="1">
        <f>+J16-J17+J18-J19+J20</f>
        <v>0</v>
      </c>
      <c r="K22" s="9">
        <f>+K16-K17+K18-K19+K20</f>
        <v>0</v>
      </c>
      <c r="L22" s="61"/>
      <c r="M22" s="426"/>
      <c r="N22" s="427"/>
      <c r="O22" s="427"/>
      <c r="P22" s="427"/>
      <c r="Q22" s="427"/>
      <c r="R22" s="428"/>
      <c r="S22" s="73" t="s">
        <v>16</v>
      </c>
      <c r="T22" s="28"/>
      <c r="U22" s="28"/>
    </row>
    <row r="23" spans="1:21" s="29" customFormat="1" ht="12.95" customHeight="1" thickBot="1">
      <c r="A23" s="75"/>
      <c r="B23" s="76"/>
      <c r="C23" s="77"/>
      <c r="D23" s="349"/>
      <c r="E23" s="347"/>
      <c r="F23" s="347"/>
      <c r="G23" s="348"/>
      <c r="H23" s="78"/>
      <c r="I23" s="78"/>
      <c r="J23" s="78"/>
      <c r="K23" s="79"/>
      <c r="L23" s="55"/>
      <c r="M23" s="74" t="s">
        <v>27</v>
      </c>
      <c r="N23" s="331"/>
      <c r="O23" s="332"/>
      <c r="P23" s="332"/>
      <c r="Q23" s="332"/>
      <c r="R23" s="333"/>
      <c r="S23" s="15"/>
      <c r="T23" s="28"/>
      <c r="U23" s="28"/>
    </row>
    <row r="24" spans="1:21" s="29" customFormat="1" ht="12.95" customHeight="1">
      <c r="A24" s="351" t="s">
        <v>9</v>
      </c>
      <c r="B24" s="352"/>
      <c r="C24" s="353"/>
      <c r="D24" s="346" t="s">
        <v>12</v>
      </c>
      <c r="E24" s="347"/>
      <c r="F24" s="347"/>
      <c r="G24" s="348"/>
      <c r="H24" s="113">
        <f>IF($R$15&lt;0,$R$15,0)</f>
        <v>0</v>
      </c>
      <c r="I24" s="113">
        <f>IF($R$15&lt;0,$R$15,0)</f>
        <v>0</v>
      </c>
      <c r="J24" s="113">
        <f>IF(SUM($J$7:$J$9)&gt;0,IF($S$15&lt;0,$S$15,IF($R$15&lt;0,$R$15,0)),0)</f>
        <v>0</v>
      </c>
      <c r="K24" s="114">
        <f>IF(SUM($K$7:$K$9)&gt;0,IF($S$15&lt;0,$S$15,IF($R$15&lt;0,$R$15,0)),0)</f>
        <v>0</v>
      </c>
      <c r="L24" s="80"/>
      <c r="M24" s="74" t="s">
        <v>28</v>
      </c>
      <c r="N24" s="331"/>
      <c r="O24" s="332"/>
      <c r="P24" s="332"/>
      <c r="Q24" s="332"/>
      <c r="R24" s="333"/>
      <c r="S24" s="15"/>
      <c r="T24" s="28"/>
      <c r="U24" s="28"/>
    </row>
    <row r="25" spans="1:21" s="29" customFormat="1" ht="12.95" customHeight="1" thickBot="1">
      <c r="A25" s="351" t="s">
        <v>2</v>
      </c>
      <c r="B25" s="352"/>
      <c r="C25" s="353"/>
      <c r="D25" s="346" t="s">
        <v>13</v>
      </c>
      <c r="E25" s="347"/>
      <c r="F25" s="347"/>
      <c r="G25" s="348"/>
      <c r="H25" s="115">
        <f>IF($R$15&gt;0,$R$15,0)</f>
        <v>0</v>
      </c>
      <c r="I25" s="115">
        <f>IF($R$15&gt;0,$R$15,0)</f>
        <v>0</v>
      </c>
      <c r="J25" s="115">
        <f>IF(SUM($J$7:$J$9)&gt;0,IF($S$15&gt;0,$S$15,IF($R$15&gt;0,$R$15,0)),0)</f>
        <v>0</v>
      </c>
      <c r="K25" s="116">
        <f>IF(SUM($K$7:$K$9)&gt;0,IF($S$15&gt;0,$S$15,IF($R$15&gt;0,$R$15,0)),0)</f>
        <v>0</v>
      </c>
      <c r="L25" s="80"/>
      <c r="M25" s="74" t="s">
        <v>29</v>
      </c>
      <c r="N25" s="331"/>
      <c r="O25" s="332"/>
      <c r="P25" s="332"/>
      <c r="Q25" s="332"/>
      <c r="R25" s="333"/>
      <c r="S25" s="15"/>
      <c r="T25" s="28"/>
      <c r="U25" s="28"/>
    </row>
    <row r="26" spans="1:21" s="29" customFormat="1" ht="12.95" customHeight="1" thickBot="1">
      <c r="A26" s="75"/>
      <c r="B26" s="76"/>
      <c r="C26" s="77"/>
      <c r="D26" s="349"/>
      <c r="E26" s="347"/>
      <c r="F26" s="347"/>
      <c r="G26" s="348"/>
      <c r="H26" s="81"/>
      <c r="I26" s="81"/>
      <c r="J26" s="81"/>
      <c r="K26" s="82"/>
      <c r="L26" s="55"/>
      <c r="M26" s="74" t="s">
        <v>30</v>
      </c>
      <c r="N26" s="337"/>
      <c r="O26" s="338"/>
      <c r="P26" s="338"/>
      <c r="Q26" s="338"/>
      <c r="R26" s="339"/>
      <c r="S26" s="15"/>
      <c r="T26" s="28"/>
      <c r="U26" s="28"/>
    </row>
    <row r="27" spans="1:21" s="29" customFormat="1" ht="12.95" customHeight="1" thickBot="1">
      <c r="A27" s="357" t="s">
        <v>6</v>
      </c>
      <c r="B27" s="358"/>
      <c r="C27" s="359"/>
      <c r="D27" s="379" t="s">
        <v>40</v>
      </c>
      <c r="E27" s="380"/>
      <c r="F27" s="380"/>
      <c r="G27" s="381"/>
      <c r="H27" s="117">
        <f>+H22+H24+H25+H26</f>
        <v>0</v>
      </c>
      <c r="I27" s="117">
        <f>+I22+I24+I25+I26</f>
        <v>0</v>
      </c>
      <c r="J27" s="117">
        <f>+J22+J24+J25+J26</f>
        <v>0</v>
      </c>
      <c r="K27" s="118">
        <f>K22+K24+K25+K26</f>
        <v>0</v>
      </c>
      <c r="L27" s="80"/>
      <c r="M27" s="334"/>
      <c r="N27" s="335"/>
      <c r="O27" s="335"/>
      <c r="P27" s="335"/>
      <c r="Q27" s="335"/>
      <c r="R27" s="335"/>
      <c r="S27" s="336"/>
      <c r="T27" s="28"/>
      <c r="U27" s="28"/>
    </row>
    <row r="28" spans="1:21" s="29" customFormat="1" ht="12.95" customHeight="1" thickBot="1">
      <c r="A28" s="376"/>
      <c r="B28" s="377"/>
      <c r="C28" s="378"/>
      <c r="D28" s="329"/>
      <c r="E28" s="330"/>
      <c r="F28" s="330"/>
      <c r="G28" s="330"/>
      <c r="H28" s="83"/>
      <c r="I28" s="83"/>
      <c r="J28" s="83"/>
      <c r="K28" s="84"/>
      <c r="M28" s="340" t="s">
        <v>55</v>
      </c>
      <c r="N28" s="341"/>
      <c r="O28" s="341"/>
      <c r="P28" s="341"/>
      <c r="Q28" s="341"/>
      <c r="R28" s="342"/>
      <c r="S28" s="121">
        <f>SUM(S23:S26)</f>
        <v>0</v>
      </c>
      <c r="T28" s="28"/>
      <c r="U28" s="28"/>
    </row>
    <row r="29" spans="1:21" ht="12.75" customHeight="1">
      <c r="A29" s="399" t="s">
        <v>2</v>
      </c>
      <c r="B29" s="400"/>
      <c r="C29" s="401"/>
      <c r="D29" s="402" t="s">
        <v>42</v>
      </c>
      <c r="E29" s="403"/>
      <c r="F29" s="403"/>
      <c r="G29" s="403"/>
      <c r="H29" s="85">
        <v>0</v>
      </c>
      <c r="I29" s="85">
        <v>0</v>
      </c>
      <c r="J29" s="85">
        <v>0</v>
      </c>
      <c r="K29" s="86">
        <v>0</v>
      </c>
      <c r="L29" s="29"/>
      <c r="M29" s="29"/>
      <c r="N29" s="29"/>
      <c r="O29" s="29"/>
      <c r="P29" s="29"/>
      <c r="Q29" s="29"/>
      <c r="R29" s="29"/>
      <c r="S29" s="29"/>
    </row>
    <row r="30" spans="1:21" ht="13.5" thickBot="1">
      <c r="A30" s="366"/>
      <c r="B30" s="367"/>
      <c r="C30" s="368"/>
      <c r="D30" s="327"/>
      <c r="E30" s="328"/>
      <c r="F30" s="328"/>
      <c r="G30" s="328"/>
      <c r="H30" s="89"/>
      <c r="I30" s="89"/>
      <c r="J30" s="89"/>
      <c r="K30" s="90"/>
    </row>
    <row r="31" spans="1:21" ht="15" thickBot="1">
      <c r="A31" s="382" t="s">
        <v>6</v>
      </c>
      <c r="B31" s="383"/>
      <c r="C31" s="384"/>
      <c r="D31" s="343" t="s">
        <v>41</v>
      </c>
      <c r="E31" s="344"/>
      <c r="F31" s="344"/>
      <c r="G31" s="344"/>
      <c r="H31" s="119">
        <f>H27+H29</f>
        <v>0</v>
      </c>
      <c r="I31" s="119">
        <f>I27+I29</f>
        <v>0</v>
      </c>
      <c r="J31" s="119">
        <f>J27+J29</f>
        <v>0</v>
      </c>
      <c r="K31" s="120">
        <f>K27+K29</f>
        <v>0</v>
      </c>
      <c r="P31" s="326" t="s">
        <v>48</v>
      </c>
      <c r="Q31" s="326"/>
      <c r="R31" s="326"/>
      <c r="S31" s="326"/>
    </row>
    <row r="32" spans="1:21" s="95" customFormat="1">
      <c r="A32" s="94"/>
      <c r="B32" s="94"/>
      <c r="C32" s="94"/>
      <c r="D32" s="94"/>
      <c r="E32" s="94"/>
      <c r="M32" s="87"/>
      <c r="N32" s="87"/>
      <c r="O32" s="87"/>
      <c r="P32" s="91" t="s">
        <v>47</v>
      </c>
      <c r="Q32" s="92" t="s">
        <v>44</v>
      </c>
      <c r="R32" s="92" t="s">
        <v>45</v>
      </c>
      <c r="S32" s="93" t="s">
        <v>46</v>
      </c>
      <c r="U32" s="99"/>
    </row>
    <row r="33" spans="1:21" s="95" customFormat="1">
      <c r="A33" s="94" t="s">
        <v>58</v>
      </c>
      <c r="B33" s="94"/>
      <c r="C33" s="94"/>
      <c r="D33" s="94"/>
      <c r="E33" s="94"/>
      <c r="P33" s="96"/>
      <c r="Q33" s="97"/>
      <c r="R33" s="97"/>
      <c r="S33" s="98"/>
      <c r="U33" s="99"/>
    </row>
    <row r="34" spans="1:21">
      <c r="A34" s="385"/>
      <c r="B34" s="386"/>
      <c r="C34" s="386"/>
      <c r="D34" s="386"/>
      <c r="E34" s="386"/>
      <c r="F34" s="386"/>
      <c r="G34" s="386"/>
      <c r="H34" s="386"/>
      <c r="I34" s="386"/>
      <c r="J34" s="386"/>
      <c r="K34" s="387"/>
      <c r="M34" s="95"/>
      <c r="N34" s="95"/>
      <c r="O34" s="95"/>
      <c r="P34" s="100"/>
      <c r="Q34" s="101"/>
      <c r="R34" s="101"/>
      <c r="S34" s="102"/>
    </row>
    <row r="35" spans="1:21">
      <c r="A35" s="360"/>
      <c r="B35" s="361"/>
      <c r="C35" s="361"/>
      <c r="D35" s="361"/>
      <c r="E35" s="361"/>
      <c r="F35" s="361"/>
      <c r="G35" s="361"/>
      <c r="H35" s="361"/>
      <c r="I35" s="361"/>
      <c r="J35" s="361"/>
      <c r="K35" s="362"/>
      <c r="P35" s="96"/>
      <c r="Q35" s="97"/>
      <c r="R35" s="97"/>
      <c r="S35" s="98"/>
    </row>
    <row r="36" spans="1:21">
      <c r="A36" s="363"/>
      <c r="B36" s="364"/>
      <c r="C36" s="364"/>
      <c r="D36" s="364"/>
      <c r="E36" s="364"/>
      <c r="F36" s="364"/>
      <c r="G36" s="364"/>
      <c r="H36" s="364"/>
      <c r="I36" s="364"/>
      <c r="J36" s="364"/>
      <c r="K36" s="365"/>
      <c r="P36" s="100"/>
      <c r="Q36" s="101"/>
      <c r="R36" s="101"/>
      <c r="S36" s="102"/>
    </row>
    <row r="37" spans="1:21" ht="13.5" thickBot="1">
      <c r="A37" s="87"/>
      <c r="B37" s="87"/>
      <c r="C37" s="87"/>
      <c r="D37" s="87"/>
      <c r="E37" s="87"/>
      <c r="F37" s="87"/>
      <c r="G37" s="87"/>
      <c r="H37" s="87"/>
      <c r="I37" s="106"/>
      <c r="J37" s="106"/>
      <c r="K37" s="106"/>
      <c r="P37" s="103"/>
      <c r="Q37" s="104"/>
      <c r="R37" s="104"/>
      <c r="S37" s="105"/>
    </row>
    <row r="38" spans="1:21">
      <c r="A38" s="107" t="s">
        <v>54</v>
      </c>
      <c r="B38" s="108"/>
      <c r="C38" s="108"/>
      <c r="D38" s="87"/>
      <c r="E38" s="87"/>
      <c r="F38" s="87"/>
      <c r="H38" s="106"/>
    </row>
    <row r="39" spans="1:21">
      <c r="A39" s="355"/>
      <c r="B39" s="355"/>
      <c r="C39" s="355"/>
      <c r="D39" s="109" t="s">
        <v>51</v>
      </c>
      <c r="H39" s="106"/>
    </row>
    <row r="40" spans="1:21">
      <c r="A40" s="356"/>
      <c r="B40" s="356"/>
      <c r="C40" s="356"/>
      <c r="D40" s="109" t="s">
        <v>50</v>
      </c>
      <c r="H40" s="111"/>
    </row>
    <row r="41" spans="1:21">
      <c r="A41" s="345"/>
      <c r="B41" s="345"/>
      <c r="C41" s="345"/>
      <c r="D41" s="112" t="s">
        <v>49</v>
      </c>
      <c r="E41" s="87"/>
      <c r="F41" s="87"/>
      <c r="G41" s="87"/>
      <c r="H41" s="87"/>
    </row>
  </sheetData>
  <mergeCells count="72">
    <mergeCell ref="M21:S21"/>
    <mergeCell ref="M22:R22"/>
    <mergeCell ref="N23:R23"/>
    <mergeCell ref="N24:R24"/>
    <mergeCell ref="M1:R1"/>
    <mergeCell ref="M2:R2"/>
    <mergeCell ref="N15:Q15"/>
    <mergeCell ref="M14:S14"/>
    <mergeCell ref="M6:R6"/>
    <mergeCell ref="M7:R7"/>
    <mergeCell ref="M8:Q8"/>
    <mergeCell ref="N13:Q13"/>
    <mergeCell ref="N12:Q12"/>
    <mergeCell ref="N9:Q9"/>
    <mergeCell ref="N10:Q10"/>
    <mergeCell ref="I1:L1"/>
    <mergeCell ref="I2:L2"/>
    <mergeCell ref="A8:E8"/>
    <mergeCell ref="A9:E9"/>
    <mergeCell ref="A10:E10"/>
    <mergeCell ref="A1:H1"/>
    <mergeCell ref="H5:H6"/>
    <mergeCell ref="A2:H2"/>
    <mergeCell ref="A5:E6"/>
    <mergeCell ref="F5:G5"/>
    <mergeCell ref="A31:C31"/>
    <mergeCell ref="A34:K34"/>
    <mergeCell ref="I13:I14"/>
    <mergeCell ref="A16:C16"/>
    <mergeCell ref="A17:C17"/>
    <mergeCell ref="A18:C18"/>
    <mergeCell ref="H13:H14"/>
    <mergeCell ref="A13:G14"/>
    <mergeCell ref="A15:G15"/>
    <mergeCell ref="A29:C29"/>
    <mergeCell ref="D29:G29"/>
    <mergeCell ref="A11:E11"/>
    <mergeCell ref="A7:E7"/>
    <mergeCell ref="I5:I6"/>
    <mergeCell ref="A22:C22"/>
    <mergeCell ref="A28:C28"/>
    <mergeCell ref="D16:G16"/>
    <mergeCell ref="D17:G17"/>
    <mergeCell ref="D18:G18"/>
    <mergeCell ref="D26:G26"/>
    <mergeCell ref="D27:G27"/>
    <mergeCell ref="D19:G19"/>
    <mergeCell ref="A19:C19"/>
    <mergeCell ref="A41:C41"/>
    <mergeCell ref="D20:G20"/>
    <mergeCell ref="D21:G21"/>
    <mergeCell ref="D22:G22"/>
    <mergeCell ref="A24:C24"/>
    <mergeCell ref="A20:C20"/>
    <mergeCell ref="D23:G23"/>
    <mergeCell ref="A25:C25"/>
    <mergeCell ref="A39:C39"/>
    <mergeCell ref="A40:C40"/>
    <mergeCell ref="A27:C27"/>
    <mergeCell ref="D24:G24"/>
    <mergeCell ref="D25:G25"/>
    <mergeCell ref="A35:K35"/>
    <mergeCell ref="A36:K36"/>
    <mergeCell ref="A30:C30"/>
    <mergeCell ref="P31:S31"/>
    <mergeCell ref="D30:G30"/>
    <mergeCell ref="D28:G28"/>
    <mergeCell ref="N25:R25"/>
    <mergeCell ref="M27:S27"/>
    <mergeCell ref="N26:R26"/>
    <mergeCell ref="M28:R28"/>
    <mergeCell ref="D31:G31"/>
  </mergeCells>
  <phoneticPr fontId="14" type="noConversion"/>
  <printOptions horizontalCentered="1"/>
  <pageMargins left="0.39370078740157483" right="0.39370078740157483" top="0.98425196850393704" bottom="0.39370078740157483" header="0.51181102362204722" footer="0.19685039370078741"/>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Liquiditätsplan</vt:lpstr>
      <vt:lpstr>Fragen und Hinweise</vt:lpstr>
      <vt:lpstr>FAQ-Liste</vt:lpstr>
      <vt:lpstr>Versionsverlauf</vt:lpstr>
      <vt:lpstr>KK-Bedarf</vt:lpstr>
      <vt:lpstr>'KK-Bedarf'!Druckbereich</vt:lpstr>
      <vt:lpstr>Liquiditätsplan!Druckbereich</vt:lpstr>
      <vt:lpstr>Personalkosten</vt:lpstr>
      <vt:lpstr>Testfeld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 831/11</dc:creator>
  <cp:lastModifiedBy>Streicher Juergen</cp:lastModifiedBy>
  <cp:lastPrinted>2020-03-24T11:32:56Z</cp:lastPrinted>
  <dcterms:created xsi:type="dcterms:W3CDTF">1999-05-12T13:35:26Z</dcterms:created>
  <dcterms:modified xsi:type="dcterms:W3CDTF">2020-03-25T15:23:11Z</dcterms:modified>
</cp:coreProperties>
</file>